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466-101 - Rekonstrukce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'466-101 - Rekonstrukce ul...'!$C$129:$K$668</definedName>
    <definedName name="_xlnm.Print_Area" localSheetId="1">'466-101 - Rekonstrukce ul...'!$C$4:$J$76,'466-101 - Rekonstrukce ul...'!$C$82:$J$111,'466-101 - Rekonstrukce ul...'!$C$117:$K$668</definedName>
    <definedName name="_xlnm.Print_Titles" localSheetId="1">'466-101 - Rekonstrukce ul...'!$129:$129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64"/>
  <c r="BH664"/>
  <c r="BG664"/>
  <c r="BF664"/>
  <c r="T664"/>
  <c r="T653"/>
  <c r="R664"/>
  <c r="R653"/>
  <c r="P664"/>
  <c r="P653"/>
  <c r="BI654"/>
  <c r="BH654"/>
  <c r="BG654"/>
  <c r="BF654"/>
  <c r="T654"/>
  <c r="R654"/>
  <c r="P654"/>
  <c r="BI645"/>
  <c r="BH645"/>
  <c r="BG645"/>
  <c r="BF645"/>
  <c r="T645"/>
  <c r="T644"/>
  <c r="R645"/>
  <c r="R644"/>
  <c r="P645"/>
  <c r="P644"/>
  <c r="BI637"/>
  <c r="BH637"/>
  <c r="BG637"/>
  <c r="BF637"/>
  <c r="T637"/>
  <c r="T636"/>
  <c r="R637"/>
  <c r="R636"/>
  <c r="P637"/>
  <c r="P636"/>
  <c r="BI633"/>
  <c r="BH633"/>
  <c r="BG633"/>
  <c r="BF633"/>
  <c r="T633"/>
  <c r="R633"/>
  <c r="P633"/>
  <c r="BI630"/>
  <c r="BH630"/>
  <c r="BG630"/>
  <c r="BF630"/>
  <c r="T630"/>
  <c r="R630"/>
  <c r="P630"/>
  <c r="BI627"/>
  <c r="BH627"/>
  <c r="BG627"/>
  <c r="BF627"/>
  <c r="T627"/>
  <c r="R627"/>
  <c r="P627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T615"/>
  <c r="R616"/>
  <c r="R615"/>
  <c r="P616"/>
  <c r="P615"/>
  <c r="BI612"/>
  <c r="BH612"/>
  <c r="BG612"/>
  <c r="BF612"/>
  <c r="T612"/>
  <c r="R612"/>
  <c r="P612"/>
  <c r="BI603"/>
  <c r="BH603"/>
  <c r="BG603"/>
  <c r="BF603"/>
  <c r="T603"/>
  <c r="R603"/>
  <c r="P603"/>
  <c r="BI600"/>
  <c r="BH600"/>
  <c r="BG600"/>
  <c r="BF600"/>
  <c r="T600"/>
  <c r="R600"/>
  <c r="P600"/>
  <c r="BI593"/>
  <c r="BH593"/>
  <c r="BG593"/>
  <c r="BF593"/>
  <c r="T593"/>
  <c r="R593"/>
  <c r="P593"/>
  <c r="BI589"/>
  <c r="BH589"/>
  <c r="BG589"/>
  <c r="BF589"/>
  <c r="T589"/>
  <c r="R589"/>
  <c r="P589"/>
  <c r="BI584"/>
  <c r="BH584"/>
  <c r="BG584"/>
  <c r="BF584"/>
  <c r="T584"/>
  <c r="R584"/>
  <c r="P584"/>
  <c r="BI581"/>
  <c r="BH581"/>
  <c r="BG581"/>
  <c r="BF581"/>
  <c r="T581"/>
  <c r="R581"/>
  <c r="P581"/>
  <c r="BI579"/>
  <c r="BH579"/>
  <c r="BG579"/>
  <c r="BF579"/>
  <c r="T579"/>
  <c r="R579"/>
  <c r="P579"/>
  <c r="BI575"/>
  <c r="BH575"/>
  <c r="BG575"/>
  <c r="BF575"/>
  <c r="T575"/>
  <c r="R575"/>
  <c r="P575"/>
  <c r="BI567"/>
  <c r="BH567"/>
  <c r="BG567"/>
  <c r="BF567"/>
  <c r="T567"/>
  <c r="R567"/>
  <c r="P567"/>
  <c r="BI565"/>
  <c r="BH565"/>
  <c r="BG565"/>
  <c r="BF565"/>
  <c r="T565"/>
  <c r="R565"/>
  <c r="P565"/>
  <c r="BI558"/>
  <c r="BH558"/>
  <c r="BG558"/>
  <c r="BF558"/>
  <c r="T558"/>
  <c r="R558"/>
  <c r="P558"/>
  <c r="BI553"/>
  <c r="BH553"/>
  <c r="BG553"/>
  <c r="BF553"/>
  <c r="T553"/>
  <c r="R553"/>
  <c r="P553"/>
  <c r="BI549"/>
  <c r="BH549"/>
  <c r="BG549"/>
  <c r="BF549"/>
  <c r="T549"/>
  <c r="R549"/>
  <c r="P549"/>
  <c r="BI539"/>
  <c r="BH539"/>
  <c r="BG539"/>
  <c r="BF539"/>
  <c r="T539"/>
  <c r="R539"/>
  <c r="P539"/>
  <c r="BI530"/>
  <c r="BH530"/>
  <c r="BG530"/>
  <c r="BF530"/>
  <c r="T530"/>
  <c r="R530"/>
  <c r="P530"/>
  <c r="BI527"/>
  <c r="BH527"/>
  <c r="BG527"/>
  <c r="BF527"/>
  <c r="T527"/>
  <c r="R527"/>
  <c r="P527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3"/>
  <c r="BH443"/>
  <c r="BG443"/>
  <c r="BF443"/>
  <c r="T443"/>
  <c r="R443"/>
  <c r="P443"/>
  <c r="BI438"/>
  <c r="BH438"/>
  <c r="BG438"/>
  <c r="BF438"/>
  <c r="T438"/>
  <c r="R438"/>
  <c r="P438"/>
  <c r="BI434"/>
  <c r="BH434"/>
  <c r="BG434"/>
  <c r="BF434"/>
  <c r="T434"/>
  <c r="R434"/>
  <c r="P434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398"/>
  <c r="BH398"/>
  <c r="BG398"/>
  <c r="BF398"/>
  <c r="T398"/>
  <c r="R398"/>
  <c r="P398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68"/>
  <c r="BH368"/>
  <c r="BG368"/>
  <c r="BF368"/>
  <c r="T368"/>
  <c r="R368"/>
  <c r="P368"/>
  <c r="BI355"/>
  <c r="BH355"/>
  <c r="BG355"/>
  <c r="BF355"/>
  <c r="T355"/>
  <c r="R355"/>
  <c r="P355"/>
  <c r="BI342"/>
  <c r="BH342"/>
  <c r="BG342"/>
  <c r="BF342"/>
  <c r="T342"/>
  <c r="R342"/>
  <c r="P342"/>
  <c r="BI340"/>
  <c r="BH340"/>
  <c r="BG340"/>
  <c r="BF340"/>
  <c r="T340"/>
  <c r="R340"/>
  <c r="P340"/>
  <c r="BI330"/>
  <c r="BH330"/>
  <c r="BG330"/>
  <c r="BF330"/>
  <c r="T330"/>
  <c r="T323"/>
  <c r="R330"/>
  <c r="R323"/>
  <c r="P330"/>
  <c r="P323"/>
  <c r="BI324"/>
  <c r="BH324"/>
  <c r="BG324"/>
  <c r="BF324"/>
  <c r="T324"/>
  <c r="R324"/>
  <c r="P324"/>
  <c r="BI319"/>
  <c r="BH319"/>
  <c r="BG319"/>
  <c r="BF319"/>
  <c r="T319"/>
  <c r="R319"/>
  <c r="P319"/>
  <c r="BI311"/>
  <c r="BH311"/>
  <c r="BG311"/>
  <c r="BF311"/>
  <c r="T311"/>
  <c r="R311"/>
  <c r="P311"/>
  <c r="BI308"/>
  <c r="BH308"/>
  <c r="BG308"/>
  <c r="BF308"/>
  <c r="T308"/>
  <c r="R308"/>
  <c r="P308"/>
  <c r="BI300"/>
  <c r="BH300"/>
  <c r="BG300"/>
  <c r="BF300"/>
  <c r="T300"/>
  <c r="R300"/>
  <c r="P300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46"/>
  <c r="BH246"/>
  <c r="BG246"/>
  <c r="BF246"/>
  <c r="T246"/>
  <c r="R246"/>
  <c r="P246"/>
  <c r="BI235"/>
  <c r="BH235"/>
  <c r="BG235"/>
  <c r="BF235"/>
  <c r="T235"/>
  <c r="R235"/>
  <c r="P235"/>
  <c r="BI229"/>
  <c r="BH229"/>
  <c r="BG229"/>
  <c r="BF229"/>
  <c r="T229"/>
  <c r="R229"/>
  <c r="P229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195"/>
  <c r="BH195"/>
  <c r="BG195"/>
  <c r="BF195"/>
  <c r="T195"/>
  <c r="R195"/>
  <c r="P195"/>
  <c r="BI193"/>
  <c r="BH193"/>
  <c r="BG193"/>
  <c r="BF193"/>
  <c r="T193"/>
  <c r="R193"/>
  <c r="P193"/>
  <c r="BI184"/>
  <c r="BH184"/>
  <c r="BG184"/>
  <c r="BF184"/>
  <c r="T184"/>
  <c r="R184"/>
  <c r="P184"/>
  <c r="BI179"/>
  <c r="BH179"/>
  <c r="BG179"/>
  <c r="BF179"/>
  <c r="T179"/>
  <c r="R179"/>
  <c r="P179"/>
  <c r="BI168"/>
  <c r="BH168"/>
  <c r="BG168"/>
  <c r="BF168"/>
  <c r="T168"/>
  <c r="R168"/>
  <c r="P168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85"/>
  <c i="1" r="L90"/>
  <c r="AM90"/>
  <c r="AM89"/>
  <c r="L89"/>
  <c r="AM87"/>
  <c r="L87"/>
  <c r="L85"/>
  <c r="L84"/>
  <c i="2" r="J515"/>
  <c r="BK505"/>
  <c r="BK489"/>
  <c r="BK485"/>
  <c r="BK482"/>
  <c r="BK478"/>
  <c r="J465"/>
  <c r="BK438"/>
  <c r="J434"/>
  <c r="J418"/>
  <c r="J416"/>
  <c r="BK398"/>
  <c r="BK396"/>
  <c r="J392"/>
  <c r="J381"/>
  <c r="BK324"/>
  <c r="BK291"/>
  <c r="J283"/>
  <c r="J278"/>
  <c r="J261"/>
  <c r="BK254"/>
  <c r="J229"/>
  <c r="J217"/>
  <c r="BK195"/>
  <c r="J193"/>
  <c r="BK151"/>
  <c r="BK133"/>
  <c r="BK616"/>
  <c r="BK612"/>
  <c r="J600"/>
  <c r="J593"/>
  <c r="J581"/>
  <c r="J579"/>
  <c r="BK575"/>
  <c r="BK530"/>
  <c r="BK523"/>
  <c r="BK513"/>
  <c r="BK502"/>
  <c r="BK500"/>
  <c r="J496"/>
  <c r="J472"/>
  <c r="J467"/>
  <c r="J450"/>
  <c r="BK427"/>
  <c r="BK409"/>
  <c r="J319"/>
  <c r="J311"/>
  <c r="BK308"/>
  <c r="J235"/>
  <c r="J222"/>
  <c r="J179"/>
  <c r="J161"/>
  <c r="J654"/>
  <c r="BK589"/>
  <c r="BK584"/>
  <c r="BK581"/>
  <c r="BK579"/>
  <c r="BK565"/>
  <c r="J558"/>
  <c r="BK553"/>
  <c r="J549"/>
  <c r="J530"/>
  <c r="BK521"/>
  <c r="BK507"/>
  <c r="BK476"/>
  <c r="BK434"/>
  <c r="BK388"/>
  <c r="BK381"/>
  <c r="BK355"/>
  <c r="J340"/>
  <c r="J291"/>
  <c r="BK275"/>
  <c r="J268"/>
  <c r="BK261"/>
  <c r="BK246"/>
  <c r="BK235"/>
  <c r="BK222"/>
  <c r="J168"/>
  <c r="J155"/>
  <c r="BK664"/>
  <c r="J664"/>
  <c r="J624"/>
  <c r="J509"/>
  <c r="J498"/>
  <c r="J489"/>
  <c r="J487"/>
  <c r="BK467"/>
  <c r="BK461"/>
  <c r="J454"/>
  <c r="BK452"/>
  <c r="J443"/>
  <c r="BK330"/>
  <c r="J324"/>
  <c r="BK300"/>
  <c r="J286"/>
  <c r="BK179"/>
  <c r="BK161"/>
  <c r="BK137"/>
  <c r="BK603"/>
  <c r="J567"/>
  <c r="BK517"/>
  <c r="J513"/>
  <c r="J511"/>
  <c r="J500"/>
  <c r="J485"/>
  <c r="J482"/>
  <c r="J476"/>
  <c r="J461"/>
  <c r="BK454"/>
  <c r="J452"/>
  <c r="J432"/>
  <c r="J409"/>
  <c r="J368"/>
  <c r="BK342"/>
  <c r="BK340"/>
  <c r="BK311"/>
  <c r="J300"/>
  <c r="J289"/>
  <c r="BK283"/>
  <c r="J272"/>
  <c r="BK268"/>
  <c r="J254"/>
  <c r="J246"/>
  <c r="BK214"/>
  <c r="BK193"/>
  <c r="BK155"/>
  <c r="BK654"/>
  <c r="J645"/>
  <c r="J633"/>
  <c r="BK630"/>
  <c r="BK627"/>
  <c r="BK624"/>
  <c r="J620"/>
  <c r="J612"/>
  <c r="J603"/>
  <c r="BK593"/>
  <c r="J584"/>
  <c r="J575"/>
  <c r="BK567"/>
  <c r="BK558"/>
  <c r="J539"/>
  <c r="BK519"/>
  <c r="BK511"/>
  <c r="BK509"/>
  <c r="J507"/>
  <c r="J505"/>
  <c r="BK498"/>
  <c r="BK487"/>
  <c r="BK480"/>
  <c r="BK474"/>
  <c r="BK469"/>
  <c r="BK465"/>
  <c r="BK450"/>
  <c r="J422"/>
  <c r="BK412"/>
  <c r="J396"/>
  <c r="BK392"/>
  <c r="J355"/>
  <c r="J330"/>
  <c r="BK319"/>
  <c r="J308"/>
  <c r="BK229"/>
  <c r="BK217"/>
  <c r="BK184"/>
  <c r="BK168"/>
  <c r="J137"/>
  <c r="J133"/>
  <c i="1" r="AS94"/>
  <c i="2" r="BK645"/>
  <c r="BK637"/>
  <c r="J637"/>
  <c r="BK633"/>
  <c r="J630"/>
  <c r="J627"/>
  <c r="BK600"/>
  <c r="J589"/>
  <c r="J553"/>
  <c r="BK527"/>
  <c r="J519"/>
  <c r="J517"/>
  <c r="J502"/>
  <c r="BK496"/>
  <c r="J480"/>
  <c r="J478"/>
  <c r="BK472"/>
  <c r="J469"/>
  <c r="BK463"/>
  <c r="BK443"/>
  <c r="J427"/>
  <c r="J412"/>
  <c r="J398"/>
  <c r="J385"/>
  <c r="J342"/>
  <c r="BK289"/>
  <c r="BK278"/>
  <c r="BK272"/>
  <c r="J195"/>
  <c r="J184"/>
  <c r="BK620"/>
  <c r="J616"/>
  <c r="J565"/>
  <c r="BK549"/>
  <c r="BK539"/>
  <c r="J527"/>
  <c r="J523"/>
  <c r="J521"/>
  <c r="BK515"/>
  <c r="J474"/>
  <c r="J463"/>
  <c r="J438"/>
  <c r="BK432"/>
  <c r="BK422"/>
  <c r="BK418"/>
  <c r="BK416"/>
  <c r="J388"/>
  <c r="BK385"/>
  <c r="BK368"/>
  <c r="BK286"/>
  <c r="J275"/>
  <c r="J214"/>
  <c r="J151"/>
  <c l="1" r="R635"/>
  <c r="T635"/>
  <c r="P635"/>
  <c r="BK132"/>
  <c r="BK131"/>
  <c r="J131"/>
  <c r="J97"/>
  <c r="R132"/>
  <c r="R339"/>
  <c r="R504"/>
  <c r="T504"/>
  <c r="P588"/>
  <c r="R619"/>
  <c r="R618"/>
  <c r="T132"/>
  <c r="P339"/>
  <c r="BK431"/>
  <c r="J431"/>
  <c r="J101"/>
  <c r="R431"/>
  <c r="T588"/>
  <c r="P619"/>
  <c r="P618"/>
  <c r="BK504"/>
  <c r="J504"/>
  <c r="J102"/>
  <c r="P504"/>
  <c r="BK588"/>
  <c r="J588"/>
  <c r="J103"/>
  <c r="P132"/>
  <c r="BK339"/>
  <c r="J339"/>
  <c r="J100"/>
  <c r="T339"/>
  <c r="P431"/>
  <c r="T431"/>
  <c r="R588"/>
  <c r="BK619"/>
  <c r="J619"/>
  <c r="J106"/>
  <c r="T619"/>
  <c r="T618"/>
  <c r="J89"/>
  <c r="E120"/>
  <c r="F127"/>
  <c r="BE168"/>
  <c r="BE184"/>
  <c r="BE235"/>
  <c r="BE268"/>
  <c r="BE308"/>
  <c r="BE392"/>
  <c r="BE469"/>
  <c r="BE480"/>
  <c r="BE498"/>
  <c r="BE527"/>
  <c r="BE553"/>
  <c r="BE558"/>
  <c r="BE575"/>
  <c r="BE581"/>
  <c r="BK323"/>
  <c r="J323"/>
  <c r="J99"/>
  <c r="BE133"/>
  <c r="BE155"/>
  <c r="BE246"/>
  <c r="BE254"/>
  <c r="BE261"/>
  <c r="BE291"/>
  <c r="BE300"/>
  <c r="BE418"/>
  <c r="BE438"/>
  <c r="BE450"/>
  <c r="BE454"/>
  <c r="BE461"/>
  <c r="BE487"/>
  <c r="BE505"/>
  <c r="BE509"/>
  <c r="BE513"/>
  <c r="BE530"/>
  <c r="BE539"/>
  <c r="BE630"/>
  <c r="BE664"/>
  <c r="BK615"/>
  <c r="J615"/>
  <c r="J104"/>
  <c r="BK644"/>
  <c r="J644"/>
  <c r="J109"/>
  <c r="BE193"/>
  <c r="BE195"/>
  <c r="BE283"/>
  <c r="BE286"/>
  <c r="BE467"/>
  <c r="BE478"/>
  <c r="BE485"/>
  <c r="BE515"/>
  <c r="BE517"/>
  <c r="BE521"/>
  <c r="BE523"/>
  <c r="BE603"/>
  <c r="BE624"/>
  <c r="BE627"/>
  <c r="BE633"/>
  <c r="BE637"/>
  <c r="BE645"/>
  <c r="BE161"/>
  <c r="BE330"/>
  <c r="BE396"/>
  <c r="BE465"/>
  <c r="BE502"/>
  <c r="BE565"/>
  <c r="BE579"/>
  <c r="BE612"/>
  <c r="BK653"/>
  <c r="J653"/>
  <c r="J110"/>
  <c r="BE217"/>
  <c r="BE222"/>
  <c r="BE229"/>
  <c r="BE289"/>
  <c r="BE355"/>
  <c r="BE368"/>
  <c r="BE381"/>
  <c r="BE412"/>
  <c r="BE427"/>
  <c r="BE432"/>
  <c r="BE434"/>
  <c r="BE472"/>
  <c r="BE511"/>
  <c r="BE549"/>
  <c r="BE567"/>
  <c r="BE616"/>
  <c r="BE620"/>
  <c r="BK636"/>
  <c r="J636"/>
  <c r="J108"/>
  <c r="BE311"/>
  <c r="BE319"/>
  <c r="BE324"/>
  <c r="BE342"/>
  <c r="BE398"/>
  <c r="BE409"/>
  <c r="BE422"/>
  <c r="BE443"/>
  <c r="BE482"/>
  <c r="BE496"/>
  <c r="BE519"/>
  <c r="BE593"/>
  <c r="BE654"/>
  <c r="BE137"/>
  <c r="BE151"/>
  <c r="BE214"/>
  <c r="BE275"/>
  <c r="BE278"/>
  <c r="BE385"/>
  <c r="BE388"/>
  <c r="BE416"/>
  <c r="BE452"/>
  <c r="BE463"/>
  <c r="BE476"/>
  <c r="BE507"/>
  <c r="BE584"/>
  <c r="BE589"/>
  <c r="BE600"/>
  <c r="BE179"/>
  <c r="BE272"/>
  <c r="BE340"/>
  <c r="BE474"/>
  <c r="BE489"/>
  <c r="BE500"/>
  <c r="J34"/>
  <c i="1" r="AW95"/>
  <c i="2" r="F36"/>
  <c i="1" r="BC95"/>
  <c r="BC94"/>
  <c r="W32"/>
  <c i="2" r="F35"/>
  <c i="1" r="BB95"/>
  <c r="BB94"/>
  <c r="W31"/>
  <c i="2" r="F34"/>
  <c i="1" r="BA95"/>
  <c r="BA94"/>
  <c r="W30"/>
  <c i="2" r="F37"/>
  <c i="1" r="BD95"/>
  <c r="BD94"/>
  <c r="W33"/>
  <c i="2" l="1" r="P131"/>
  <c r="P130"/>
  <c i="1" r="AU95"/>
  <c i="2" r="T131"/>
  <c r="T130"/>
  <c r="R131"/>
  <c r="R130"/>
  <c r="BK618"/>
  <c r="J618"/>
  <c r="J105"/>
  <c r="J132"/>
  <c r="J98"/>
  <c r="BK635"/>
  <c r="J635"/>
  <c r="J107"/>
  <c i="1" r="AU94"/>
  <c r="AY94"/>
  <c r="AW94"/>
  <c r="AK30"/>
  <c i="2" r="F33"/>
  <c i="1" r="AZ95"/>
  <c r="AZ94"/>
  <c r="W29"/>
  <c i="2" r="J33"/>
  <c i="1" r="AV95"/>
  <c r="AT95"/>
  <c r="AX94"/>
  <c i="2" l="1" r="BK130"/>
  <c r="J130"/>
  <c r="J96"/>
  <c i="1" r="AV94"/>
  <c r="AK29"/>
  <c i="2" l="1" r="J30"/>
  <c i="1" r="AG95"/>
  <c r="AG94"/>
  <c r="AT94"/>
  <c l="1" r="AN95"/>
  <c i="2" r="J39"/>
  <c i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<sst xmlns="http://schemas.openxmlformats.org/spreadsheetml/2006/main">
  <si>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</si>
  <si>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</si>
  <si>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</si>
  <si>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</si>
  <si>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</si>
  <si>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{dabbbbd5-6309-48e6-99fa-1d75419431c3}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</si>
  <si>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</si>
  <si>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</si>
  <si>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</si>
  <si>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</si>
  <si>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</si>
  <si>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</si>
  <si>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</si>
  <si>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</si>
  <si>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466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</si>
  <si>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</si>
  <si>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</si>
  <si>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Sokolské</t>
  </si>
  <si>
    <t>KSO:</t>
  </si>
  <si>
    <t>CC-CZ:</t>
  </si>
  <si>
    <t>Místo:</t>
  </si>
  <si>
    <t>Ústí nad Orlicí</t>
  </si>
  <si>
    <t>Datum:</t>
  </si>
  <si>
    <t>12. 9. 2025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</si>
  <si>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</si>
  <si>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</si>
  <si>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</si>
  <si>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</si>
  <si>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</si>
  <si>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</si>
  <si>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</si>
  <si>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JDS projekt, s.r.o.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</si>
  <si>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</si>
  <si>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</si>
  <si>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</si>
  <si>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</si>
  <si>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</si>
  <si>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</si>
  <si>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</si>
  <si>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</si>
  <si>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</si>
  <si>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</si>
  <si>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</si>
  <si>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</si>
  <si>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</si>
  <si>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</si>
  <si>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</si>
  <si>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</si>
  <si>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</si>
  <si>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</si>
  <si>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</si>
  <si>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</si>
  <si>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</si>
  <si>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</si>
  <si>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</si>
  <si>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</si>
  <si>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</si>
  <si>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</si>
  <si>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</si>
  <si>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</si>
  <si>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</si>
  <si>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</si>
  <si>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</si>
  <si>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</si>
  <si>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</si>
  <si>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</si>
  <si>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</si>
  <si>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</si>
  <si>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</si>
  <si>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</si>
  <si>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</si>
  <si>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</si>
  <si>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</si>
  <si>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</si>
  <si>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</si>
  <si>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</si>
  <si>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</si>
  <si>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</si>
  <si>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</si>
  <si>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</si>
  <si>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</si>
  <si>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466-101</t>
  </si>
  <si>
    <t>Rekonstrukce ulice Sokolské - Perla směr Sokolovna</t>
  </si>
  <si>
    <t>STA</t>
  </si>
  <si>
    <t>1</t>
  </si>
  <si>
    <t>{f223465c-7b1e-4d4a-be3e-864275d453a8}</t>
  </si>
  <si>
    <t>2</t>
  </si>
  <si>
    <t>KRYCÍ LIST SOUPISU PRACÍ</t>
  </si>
  <si>
    <t>Objekt:</t>
  </si>
  <si>
    <t>466-101 - Rekonstrukce ulice Sokolské - Perla směr Sokolovna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</si>
  <si>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</si>
  <si>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</si>
  <si>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</si>
  <si>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</si>
  <si>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</si>
  <si>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</si>
  <si>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</si>
  <si>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</si>
  <si>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</si>
  <si>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</si>
  <si>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</si>
  <si>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</si>
  <si>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</si>
  <si>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</si>
  <si>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</si>
  <si>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</si>
  <si>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</si>
  <si>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</si>
  <si>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</si>
  <si>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</si>
  <si>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</si>
  <si>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</si>
  <si>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</si>
  <si>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</si>
  <si>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</si>
  <si>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</si>
  <si>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</si>
  <si>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</si>
  <si>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</si>
  <si>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</si>
  <si>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</si>
  <si>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</si>
  <si>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</si>
  <si>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</si>
  <si>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</si>
  <si>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</si>
  <si>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</si>
  <si>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</si>
  <si>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zámkové dlažby ručně</t>
  </si>
  <si>
    <t>m2</t>
  </si>
  <si>
    <t>CS ÚRS 2026 01</t>
  </si>
  <si>
    <t>4</t>
  </si>
  <si>
    <t>1610543521</t>
  </si>
  <si>
    <t>PP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</si>
  <si>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</si>
  <si>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VV</t>
  </si>
  <si>
    <t>u ZŠ</t>
  </si>
  <si>
    <t>16</t>
  </si>
  <si>
    <t>113107042</t>
  </si>
  <si>
    <t>Odstranění podkladu živičných tl přes 50 do 100 mm při překopech ručně</t>
  </si>
  <si>
    <t>CS ÚRS 2025 02</t>
  </si>
  <si>
    <t>846451631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</si>
  <si>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</si>
  <si>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 xml:space="preserve">vybourání okolo st. uličních vpustí </t>
  </si>
  <si>
    <t>(1,4*1,4+0,5*0,5)*42</t>
  </si>
  <si>
    <t>začištění živice u šachet a poklopů a vstupů jednotlivě 0,5m2</t>
  </si>
  <si>
    <t>0,5*32</t>
  </si>
  <si>
    <t>u šoupárkových a hydrantových poklopů</t>
  </si>
  <si>
    <t>0,3*47</t>
  </si>
  <si>
    <t>začištění napojení na st. konstrukce 0,2m podél řezání</t>
  </si>
  <si>
    <t>141,5*0,2</t>
  </si>
  <si>
    <t>pro výměnu povrchů v autobusových zastávkách</t>
  </si>
  <si>
    <t>(0,3*12)*6</t>
  </si>
  <si>
    <t>0,8*1,5*6</t>
  </si>
  <si>
    <t>Součet</t>
  </si>
  <si>
    <t>3</t>
  </si>
  <si>
    <t>113107044</t>
  </si>
  <si>
    <t>Odstranění podkladu živičných tl přes 150 do 200 mm při překopech ručně</t>
  </si>
  <si>
    <t>1724645846</t>
  </si>
  <si>
    <t>Odstranění podkladů nebo krytů při překopech inženýrských sítí s přemístěním hmot na skládku ve vzdálenosti do 3 m nebo s naložením na dopravní prostředek ručně živičných, o tl. vrstvy přes 150 do 200 mm</t>
  </si>
  <si>
    <t>v místech dodatečného řezání pro vkládání dlažby</t>
  </si>
  <si>
    <t>(37*2+24*2+10,5*2+6*2)*0,2</t>
  </si>
  <si>
    <t>113107111</t>
  </si>
  <si>
    <t>Odstranění podkladu z kameniva těženého tl do 100 mm ručně</t>
  </si>
  <si>
    <t>-1297642025</t>
  </si>
  <si>
    <t>Odstranění podkladů nebo krytů ručně s přemístěním hmot na skládku na vzdálenost do 3 m nebo s naložením na dopravní prostředek z kameniva těženého, o tl. vrstvy do 100 mm</t>
  </si>
  <si>
    <t>v autobusových zastávkách pod živicí</t>
  </si>
  <si>
    <t>5</t>
  </si>
  <si>
    <t>113107162</t>
  </si>
  <si>
    <t>Odstranění podkladu z kameniva drceného tl přes 100 do 200 mm strojně pl přes 50 do 200 m2</t>
  </si>
  <si>
    <t>-1282321847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</si>
  <si>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</si>
  <si>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sanace prosedlých míst a v místech nedostatečné živičné konstrukce, předpoklad 20% plochy komunikace + v místech chybějící konstrukce konunikace 10%</t>
  </si>
  <si>
    <t>5500*0,2+5500*0,1</t>
  </si>
  <si>
    <t>vytvoření zámku podél opravy vodovodu, podkladní vrstva čtěrkodrti zůstává</t>
  </si>
  <si>
    <t>600*1,5</t>
  </si>
  <si>
    <t>6</t>
  </si>
  <si>
    <t>113107322</t>
  </si>
  <si>
    <t>Odstranění podkladu z kameniva drceného tl přes 100 do 200 mm strojně pl do 50 m2</t>
  </si>
  <si>
    <t>-843608078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</si>
  <si>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</si>
  <si>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v místech výměny a nových přípojek u UV ve dvou vrstvách (vytvoření zámku)</t>
  </si>
  <si>
    <t>12*2,0*3,5+12*1,5*3,5</t>
  </si>
  <si>
    <t>okolo st. uličních vpustí</t>
  </si>
  <si>
    <t>1,4*1,4*42*2</t>
  </si>
  <si>
    <t>chráničky VO v komunikaci pro vytvoření zánku (rozšířené)</t>
  </si>
  <si>
    <t>(24+7+8,5+12+9+12+9,5+9,5)*1,8</t>
  </si>
  <si>
    <t>chráničky VO v komunikaci pro dotěžení na pláň</t>
  </si>
  <si>
    <t>(24+7+8,5+12+9+12+9,5+9,5)*1,3</t>
  </si>
  <si>
    <t>7</t>
  </si>
  <si>
    <t>113108441</t>
  </si>
  <si>
    <t>Rozrytí krytu z kameniva bez zhutnění bez živičného pojiva</t>
  </si>
  <si>
    <t>1394059787</t>
  </si>
  <si>
    <t>Rozrytí vrstvy krytu nebo podkladu z kameniva bez zhutnění, bez vyrovnání rozrytého materiálu, pro jakékoliv tloušťky bez živičného pojiva</t>
  </si>
  <si>
    <t>pro sanace</t>
  </si>
  <si>
    <t>rozrytí lože ze žulové dlažby</t>
  </si>
  <si>
    <t>1100</t>
  </si>
  <si>
    <t>8</t>
  </si>
  <si>
    <t>113154535</t>
  </si>
  <si>
    <t>Frézování živičného krytu tl 70 mm pruh š do 1 m pl přes 500 do 2000 m2</t>
  </si>
  <si>
    <t>-336415664</t>
  </si>
  <si>
    <t>Frézování živičného podkladu nebo krytu s naložením hmot na dopravní prostředek plochy přes 500 do 2 000 m2 pruhu šířky do 1 m, tloušťky vrstvy 70 mm</t>
  </si>
  <si>
    <t>vytvoření zámku podél opravy vodovodu</t>
  </si>
  <si>
    <t>600*0,5*2</t>
  </si>
  <si>
    <t>v místech výměny a nových přípojek u UV</t>
  </si>
  <si>
    <t>12*2,5*3,5</t>
  </si>
  <si>
    <t>sanace prosedlých míst a v místech nedostatečné živičné konstrukce, předpoklad 20% plochy komunikace</t>
  </si>
  <si>
    <t>5500*0,2</t>
  </si>
  <si>
    <t>9</t>
  </si>
  <si>
    <t>113154553</t>
  </si>
  <si>
    <t>Frézování živičného krytu tl 50 mm pl přes 2000 do 10000 m2</t>
  </si>
  <si>
    <t>-1007886986</t>
  </si>
  <si>
    <t>Frézování živičného podkladu nebo krytu s naložením hmot na dopravní prostředek plochy přes 2 000 do 10 000 m2 tloušťky vrstvy 50 mm</t>
  </si>
  <si>
    <t>10</t>
  </si>
  <si>
    <t>113201111</t>
  </si>
  <si>
    <t>Vytrhání obrub chodníkových ležatých</t>
  </si>
  <si>
    <t>m</t>
  </si>
  <si>
    <t>-256623863</t>
  </si>
  <si>
    <t>Vytrhání obrub s vybouráním lože, s přemístěním hmot na skládku na vzdálenost do 3 m nebo s naložením na dopravní prostředek chodníkových ležatých</t>
  </si>
  <si>
    <t>místní vybourání prosedlých obrubníků OP3 k opravě st. vpravo m</t>
  </si>
  <si>
    <t>275-252</t>
  </si>
  <si>
    <t>311-267</t>
  </si>
  <si>
    <t>596-586</t>
  </si>
  <si>
    <t>734-724</t>
  </si>
  <si>
    <t>810-805</t>
  </si>
  <si>
    <t>854-850</t>
  </si>
  <si>
    <t>st vlevo</t>
  </si>
  <si>
    <t>1093-1089</t>
  </si>
  <si>
    <t>1025-1017</t>
  </si>
  <si>
    <t>793-772</t>
  </si>
  <si>
    <t>726-713</t>
  </si>
  <si>
    <t>5+3+5</t>
  </si>
  <si>
    <t>392-384</t>
  </si>
  <si>
    <t>371-356</t>
  </si>
  <si>
    <t>300-274</t>
  </si>
  <si>
    <t>11</t>
  </si>
  <si>
    <t>113203111</t>
  </si>
  <si>
    <t>Vytrhání obrub z dlažebních kostek</t>
  </si>
  <si>
    <t>893978066</t>
  </si>
  <si>
    <t>Vytrhání obrub s vybouráním lože, s přemístěním hmot na skládku na vzdálenost do 3 m nebo s naložením na dopravní prostředek z dlažebních kostek</t>
  </si>
  <si>
    <t>2*(1091-213)</t>
  </si>
  <si>
    <t>119001405</t>
  </si>
  <si>
    <t>Dočasné zajištění potrubí z PE DN do 200 mm</t>
  </si>
  <si>
    <t>-81965032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</si>
  <si>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</si>
  <si>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křížení pži rekonstrukci přípojek UV a pokládce chrániček</t>
  </si>
  <si>
    <t>plyn a vodovod</t>
  </si>
  <si>
    <t>30</t>
  </si>
  <si>
    <t>13</t>
  </si>
  <si>
    <t>119001421</t>
  </si>
  <si>
    <t>Dočasné zajištění kabelů a kabelových tratí ze 3 volně ložených kabelů</t>
  </si>
  <si>
    <t>556970476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</si>
  <si>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</si>
  <si>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kabely VO při pokládkách chrániček</t>
  </si>
  <si>
    <t>24+7+8,5+12+9+12+7+9,5+9,5</t>
  </si>
  <si>
    <t>pří obnově vpustí a jejich přípojek</t>
  </si>
  <si>
    <t>44</t>
  </si>
  <si>
    <t>14</t>
  </si>
  <si>
    <t>132251101</t>
  </si>
  <si>
    <t>Hloubení rýh nezapažených š do 800 mm v hornině třídy těžitelnosti I skupiny 3 objem do 20 m3 strojně</t>
  </si>
  <si>
    <t>m3</t>
  </si>
  <si>
    <t>862930541</t>
  </si>
  <si>
    <t>Hloubení nezapažených rýh šířky do 800 mm strojně s urovnáním dna do předepsaného profilu a spádu v hornině třídy těžitelnosti I skupiny 3 do 20 m3</t>
  </si>
  <si>
    <t>jednotlivě do 20m3</t>
  </si>
  <si>
    <t>hloubení pro chráničky VO 1,2m v komunikaci</t>
  </si>
  <si>
    <t>jednotlivě</t>
  </si>
  <si>
    <t>(24+7+8,5+12+9+12+9,5+9,5)*0,6*0,8</t>
  </si>
  <si>
    <t>15</t>
  </si>
  <si>
    <t>132251251</t>
  </si>
  <si>
    <t>Hloubení rýh nezapažených š do 2000 mm v hornině třídy těžitelnosti I skupiny 3 objem do 20 m3 strojně</t>
  </si>
  <si>
    <t>-235199374</t>
  </si>
  <si>
    <t>Hloubení nezapažených rýh šířky přes 800 do 2 000 mm strojně s urovnáním dna do předepsaného profilu a spádu v hornině třídy těžitelnosti I skupiny 3 do 20 m3</t>
  </si>
  <si>
    <t>hloubení rýh pro kanalizační přípojky UV jednotlivě do 20m3</t>
  </si>
  <si>
    <t>nové</t>
  </si>
  <si>
    <t>2x (u školy a zastávka pošta)</t>
  </si>
  <si>
    <t>2*3,5*2*1,2</t>
  </si>
  <si>
    <t>oprava stávajícíh přípojek 10ks</t>
  </si>
  <si>
    <t>10*3,5*2*1,2</t>
  </si>
  <si>
    <t>vybourání stávajících vpustí</t>
  </si>
  <si>
    <t>42*1,4*1,4*2,5</t>
  </si>
  <si>
    <t>139001101</t>
  </si>
  <si>
    <t>Příplatek za ztížení vykopávky v blízkosti podzemního vedení</t>
  </si>
  <si>
    <t>-759386694</t>
  </si>
  <si>
    <t>Příplatek k cenám hloubených vykopávek za ztížení vykopávky v blízkosti podzemního vedení nebo výbušnin pro jakoukoliv třídu horniny</t>
  </si>
  <si>
    <t>příplatek za práce v blízkosti st. sítí při opravě UV a přípojek</t>
  </si>
  <si>
    <t>25% výkopku</t>
  </si>
  <si>
    <t>205,8*0,25</t>
  </si>
  <si>
    <t>při hloubení pro položení chrániček Vo kolem st. kabelů</t>
  </si>
  <si>
    <t>43,92</t>
  </si>
  <si>
    <t>17</t>
  </si>
  <si>
    <t>139951121</t>
  </si>
  <si>
    <t>Bourání kcí v hloubených vykopávkách ze zdiva z betonu prostého strojně</t>
  </si>
  <si>
    <t>1932019423</t>
  </si>
  <si>
    <t>Bourání konstrukcí v hloubených vykopávkách strojně s přemístěním suti na hromady na vzdálenost do 20 m nebo s naložením na dopravní prostředek z betonu prostého neprokládaného</t>
  </si>
  <si>
    <t>bourání šachet uličních vpustí</t>
  </si>
  <si>
    <t>42*0,305</t>
  </si>
  <si>
    <t>přípojek</t>
  </si>
  <si>
    <t>10*3,5*0,1</t>
  </si>
  <si>
    <t>18</t>
  </si>
  <si>
    <t>151101101</t>
  </si>
  <si>
    <t>Zřízení příložného pažení a rozepření stěn rýh hl do 2 m</t>
  </si>
  <si>
    <t>-1225804673</t>
  </si>
  <si>
    <t>Zřízení pažení a rozepření stěn rýh pro podzemní vedení příložné pro jakoukoliv mezerovitost, hloubky do 2 m</t>
  </si>
  <si>
    <t>výkopy přípojek</t>
  </si>
  <si>
    <t>2*3,5*2*12</t>
  </si>
  <si>
    <t>pro zřízení UV do 2m</t>
  </si>
  <si>
    <t>1,4*2*44</t>
  </si>
  <si>
    <t>19</t>
  </si>
  <si>
    <t>151101102</t>
  </si>
  <si>
    <t>Zřízení příložného pažení a rozepření stěn rýh hl přes 2 do 4 m</t>
  </si>
  <si>
    <t>307451930</t>
  </si>
  <si>
    <t>Zřízení pažení a rozepření stěn rýh pro podzemní vedení příložné pro jakoukoliv mezerovitost, hloubky přes 2 do 4 m</t>
  </si>
  <si>
    <t>pro zřízená a napojení uličních vpustí</t>
  </si>
  <si>
    <t>1,4*0,5*44</t>
  </si>
  <si>
    <t>20</t>
  </si>
  <si>
    <t>151101111</t>
  </si>
  <si>
    <t>Odstranění příložného pažení a rozepření stěn rýh hl do 2 m</t>
  </si>
  <si>
    <t>-1995564871</t>
  </si>
  <si>
    <t>Odstranění pažení a rozepření stěn rýh pro podzemní vedení s uložením materiálu na vzdálenost do 3 m od kraje výkopu příložné, hloubky do 2 m</t>
  </si>
  <si>
    <t>291,2</t>
  </si>
  <si>
    <t>151101112</t>
  </si>
  <si>
    <t>Odstranění příložného pažení a rozepření stěn rýh hl přes 2 do 4 m</t>
  </si>
  <si>
    <t>1608684260</t>
  </si>
  <si>
    <t>Odstranění pažení a rozepření stěn rýh pro podzemní vedení s uložením materiálu na vzdálenost do 3 m od kraje výkopu příložné, hloubky přes 2 do 4 m</t>
  </si>
  <si>
    <t>30,8</t>
  </si>
  <si>
    <t>22</t>
  </si>
  <si>
    <t>162751117</t>
  </si>
  <si>
    <t>Vodorovné přemístění přes 9 000 do 10000 m výkopku/sypaniny z horniny třídy těžitelnosti I skupiny 1 až 3</t>
  </si>
  <si>
    <t>-958379294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</si>
  <si>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</si>
  <si>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306,6</t>
  </si>
  <si>
    <t>23</t>
  </si>
  <si>
    <t>162751119</t>
  </si>
  <si>
    <t>Příplatek k vodorovnému přemístění výkopku/sypaniny z horniny třídy těžitelnosti I skupiny 1 až 3 ZKD 1000 m přes 10000 m</t>
  </si>
  <si>
    <t>544536717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</si>
  <si>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</si>
  <si>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350,52*2 'Přepočtené koeficientem množství</t>
  </si>
  <si>
    <t>24</t>
  </si>
  <si>
    <t>171201231</t>
  </si>
  <si>
    <t>Poplatek za uložení zeminy a kamení na recyklační skládce (skládkovné) kód odpadu 17 05 04</t>
  </si>
  <si>
    <t>t</t>
  </si>
  <si>
    <t>1174811003</t>
  </si>
  <si>
    <t>Poplatek za uložení stavebního odpadu na recyklační skládce (skládkovné) zeminy a kamení zatříděného do Katalogu odpadů pod kódem 17 05 04</t>
  </si>
  <si>
    <t>350,520*1,67</t>
  </si>
  <si>
    <t>25</t>
  </si>
  <si>
    <t>171251201</t>
  </si>
  <si>
    <t>Uložení sypaniny na skládky nebo meziskládky</t>
  </si>
  <si>
    <t>1884189130</t>
  </si>
  <si>
    <t>Uložení sypaniny na skládky nebo meziskládky bez hutnění s upravením uložené sypaniny do předepsaného tvaru</t>
  </si>
  <si>
    <t>26</t>
  </si>
  <si>
    <t>174151101</t>
  </si>
  <si>
    <t>Zásyp jam, šachet rýh nebo kolem objektů sypaninou se zhutněním</t>
  </si>
  <si>
    <t>-445495888</t>
  </si>
  <si>
    <t>Zásyp sypaninou z jakékoliv horniny strojně s uložením výkopku ve vrstvách se zhutněním jam, šachet, rýh nebo kolem objektů v těchto vykopávkách</t>
  </si>
  <si>
    <t>pod chráničkami VO</t>
  </si>
  <si>
    <t>(24+7+8,5+12+9+12+9,5+9,5)*0,4*0,8</t>
  </si>
  <si>
    <t>pod přípojkami UV</t>
  </si>
  <si>
    <t>2*3,5*0,1,6*1,2</t>
  </si>
  <si>
    <t>10*3,5*1,6*1,2</t>
  </si>
  <si>
    <t>44*1,4*1,4*2,5-0,5*44</t>
  </si>
  <si>
    <t>27</t>
  </si>
  <si>
    <t>175151101</t>
  </si>
  <si>
    <t>Obsypání potrubí strojně sypaninou bez prohození, uloženou do 3 m</t>
  </si>
  <si>
    <t>-944409804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</si>
  <si>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</si>
  <si>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(24+7+8,5+12+9+12+9,5+9,5)*0,25*0,8</t>
  </si>
  <si>
    <t>2*3,5*0,3*1,2</t>
  </si>
  <si>
    <t>10*3,5*0,3*1,2</t>
  </si>
  <si>
    <t>28</t>
  </si>
  <si>
    <t>M</t>
  </si>
  <si>
    <t>58337303</t>
  </si>
  <si>
    <t>štěrkopísek frakce 0/8</t>
  </si>
  <si>
    <t>87934198</t>
  </si>
  <si>
    <t>33,42*2 'Přepočtené koeficientem množství</t>
  </si>
  <si>
    <t>29</t>
  </si>
  <si>
    <t>181912112</t>
  </si>
  <si>
    <t>Úprava pláně v hornině třídy těžitelnosti I skupiny 3 se zhutněním ručně</t>
  </si>
  <si>
    <t>-1736501156</t>
  </si>
  <si>
    <t>Úprava pláně vyrovnáním výškových rozdílů ručně v hornině třídy těžitelnosti I skupiny 3 se zhutněním</t>
  </si>
  <si>
    <t>zhutnění pláně v místech překopů</t>
  </si>
  <si>
    <t>na vrstvě štěrkodrti + zámek po vodovodu</t>
  </si>
  <si>
    <t>600*2</t>
  </si>
  <si>
    <t>12*1,5*3,5</t>
  </si>
  <si>
    <t>181951112</t>
  </si>
  <si>
    <t>Úprava pláně v hornině třídy těžitelnosti I skupiny 1 až 3 se zhutněním strojně</t>
  </si>
  <si>
    <t>987749</t>
  </si>
  <si>
    <t>Úprava pláně vyrovnáním výškových rozdílů strojně v hornině třídy těžitelnosti I, skupiny 1 až 3 se zhutněním</t>
  </si>
  <si>
    <t>Vodorovné konstrukce</t>
  </si>
  <si>
    <t>31</t>
  </si>
  <si>
    <t>451317777</t>
  </si>
  <si>
    <t>Podklad nebo lože pod dlažbu vodorovný nebo do sklonu 1:5 z betonu prostého tl přes 50 do 100 mm</t>
  </si>
  <si>
    <t>-1324583605</t>
  </si>
  <si>
    <t>Podklad nebo lože pod dlažbu (přídlažbu) v ploše vodorovné nebo ve sklonu do 1:5, tloušťky od 50 do 100 mm z betonu prostého</t>
  </si>
  <si>
    <t>v autobusových zastávkách pod dlažbou</t>
  </si>
  <si>
    <t>32</t>
  </si>
  <si>
    <t>451573111</t>
  </si>
  <si>
    <t>Lože pod potrubí otevřený výkop ze štěrkopísku</t>
  </si>
  <si>
    <t>-1087534125</t>
  </si>
  <si>
    <t>Lože pod potrubí, stoky a drobné objekty v otevřeném výkopu z písku a štěrkopísku do 63 mm</t>
  </si>
  <si>
    <t>(24+7+8,5+12+9+12+9,5+9,5)*0,1*0,8</t>
  </si>
  <si>
    <t>2*3,5*0,1*1,2</t>
  </si>
  <si>
    <t>10*3,5*0,1*1,2</t>
  </si>
  <si>
    <t>42*1,4*1,4*0,1</t>
  </si>
  <si>
    <t>Komunikace pozemní</t>
  </si>
  <si>
    <t>33</t>
  </si>
  <si>
    <t>519x001</t>
  </si>
  <si>
    <t>Vodovovné dopravní značení autobusové zastávky V11, bílá barva</t>
  </si>
  <si>
    <t>kus</t>
  </si>
  <si>
    <t>1977101963</t>
  </si>
  <si>
    <t>34</t>
  </si>
  <si>
    <t>564861011</t>
  </si>
  <si>
    <t>Podklad ze štěrkodrtě ŠD plochy do 100 m2 tl 200 mm</t>
  </si>
  <si>
    <t>2110364627</t>
  </si>
  <si>
    <t>Podklad ze štěrkodrti ŠD s rozprostřením a zhutněním plochy jednotlivě do 100 m2, po zhutnění tl. 200 mm</t>
  </si>
  <si>
    <t>v místech chbějící konstrukce vozovky 10% plochy</t>
  </si>
  <si>
    <t>5500*0,1</t>
  </si>
  <si>
    <t xml:space="preserve">v místech výměny a nových přípojek u UV </t>
  </si>
  <si>
    <t>doplnění v místě zpomalovacího prahu</t>
  </si>
  <si>
    <t>8*6</t>
  </si>
  <si>
    <t>35</t>
  </si>
  <si>
    <t>565155011</t>
  </si>
  <si>
    <t>Asfaltový beton vrstva podkladní ACP 16 + tl 70 mm š do 3 m z nemodifikovaného asfaltu</t>
  </si>
  <si>
    <t>1012889600</t>
  </si>
  <si>
    <t>Asfaltový beton vrstva podkladní ACP 16 z nemodifikovaného asfaltu s rozprostřením a zhutněním ACP 16 + v pruhu šířky přes 1,5 do 3 m, po zhutnění tl. 70 mm</t>
  </si>
  <si>
    <t>v místech sanací 20% plochy</t>
  </si>
  <si>
    <t>12*2*3,5</t>
  </si>
  <si>
    <t>36</t>
  </si>
  <si>
    <t>567122112</t>
  </si>
  <si>
    <t>Podklad ze směsi stmelené cementem SC C 8/10 (KSC I) tl 130 mm</t>
  </si>
  <si>
    <t>732812009</t>
  </si>
  <si>
    <t>Podklad ze směsi stmelené cementem SC bez dilatačních spár, s rozprostřením a zhutněním SC C 8/10 (KSC I), po zhutnění tl. 130 mm</t>
  </si>
  <si>
    <t>37</t>
  </si>
  <si>
    <t>567134112</t>
  </si>
  <si>
    <t>Podklad z prostého betonu C 16/20 tl 200 mm</t>
  </si>
  <si>
    <t>-535234529</t>
  </si>
  <si>
    <t>Podklad z prostého betonu bez dilatačních spár, s rozprostřením a zhutněním C 16/20, po zhutnění tl. 200 mm</t>
  </si>
  <si>
    <t>zpomalovací práh</t>
  </si>
  <si>
    <t>38</t>
  </si>
  <si>
    <t>31316012</t>
  </si>
  <si>
    <t>síť výztužná svařovaná DIN 488 jakost B500A 150x150mm drát D 6mm</t>
  </si>
  <si>
    <t>-1782321033</t>
  </si>
  <si>
    <t>6*8*1,25</t>
  </si>
  <si>
    <t>39</t>
  </si>
  <si>
    <t>573211106</t>
  </si>
  <si>
    <t>Postřik živičný spojovací z asfaltu v množství 0,20 kg/m2</t>
  </si>
  <si>
    <t>-1001203334</t>
  </si>
  <si>
    <t>Postřik spojovací PS bez posypu kamenivem z asfaltu silničního, v množství 0,20 kg/m2</t>
  </si>
  <si>
    <t>na novém ACP</t>
  </si>
  <si>
    <t>2713,34</t>
  </si>
  <si>
    <t>40</t>
  </si>
  <si>
    <t>573211109</t>
  </si>
  <si>
    <t>Postřik živičný spojovací z asfaltu v množství 0,50 kg/m2</t>
  </si>
  <si>
    <t>1643111278</t>
  </si>
  <si>
    <t>Postřik spojovací PS bez posypu kamenivem z asfaltu silničního, v množství 0,50 kg/m2</t>
  </si>
  <si>
    <t>na stávající odfrézované konstrukci</t>
  </si>
  <si>
    <t>5500-2713,34</t>
  </si>
  <si>
    <t>41</t>
  </si>
  <si>
    <t>577144211</t>
  </si>
  <si>
    <t>Asfaltový beton vrstva obrusná ACO 11 tř. II tl 50 mm š do 3 m z nemodifikovaného asfaltu</t>
  </si>
  <si>
    <t>-372691762</t>
  </si>
  <si>
    <t>Asfaltový beton vrstva obrusná ACO 11 z nemodifikovaného asfaltu s rozprostřením a se zhutněním ACO 11 v pruhu šířky přes 1,5 do 3 m, po zhutnění tl. 50 mm</t>
  </si>
  <si>
    <t>42</t>
  </si>
  <si>
    <t>596211110</t>
  </si>
  <si>
    <t>Kladení zámkové dlažby komunikací pro pěší ručně tl 60 mm skupiny A pl do 50 m2</t>
  </si>
  <si>
    <t>1339077935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</si>
  <si>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</si>
  <si>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v autobusových zastávkách pod dlažbou do bet. lože</t>
  </si>
  <si>
    <t>Předláždění chodníku u zpomalovacího prahu ZŠ bez výměny dlažby</t>
  </si>
  <si>
    <t>16,0</t>
  </si>
  <si>
    <t>s dolněním dlažby u MŠ</t>
  </si>
  <si>
    <t>3,5</t>
  </si>
  <si>
    <t>nová dlažba na chodníku u MŠ</t>
  </si>
  <si>
    <t>43</t>
  </si>
  <si>
    <t>592x0001</t>
  </si>
  <si>
    <t>Dlažba zámková červená plochá bezfaretová 200x100x60mm</t>
  </si>
  <si>
    <t>-825080013</t>
  </si>
  <si>
    <t>(0,3*12)*6*1,1</t>
  </si>
  <si>
    <t>592x0002</t>
  </si>
  <si>
    <t>dlažba zámková červená plochá bezfazetová slepecká 200x100x60m</t>
  </si>
  <si>
    <t>1647257515</t>
  </si>
  <si>
    <t>dlažba zámková červená bezfazetová slepecká 200x100x60m</t>
  </si>
  <si>
    <t>7,2*1,1 'Přepočtené koeficientem množství</t>
  </si>
  <si>
    <t>45</t>
  </si>
  <si>
    <t>59245006</t>
  </si>
  <si>
    <t>dlažba pro nevidomé betonová 200x100mm tl 60mm barevná</t>
  </si>
  <si>
    <t>-710256556</t>
  </si>
  <si>
    <t>46</t>
  </si>
  <si>
    <t>596212312</t>
  </si>
  <si>
    <t>Kladení zámkové dlažby pozemních komunikací ručně tl do 100 mm skupiny A pl do 300 m2</t>
  </si>
  <si>
    <t>1707735392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</si>
  <si>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A, pro plochy do 300 m2</t>
  </si>
  <si>
    <t>7*6</t>
  </si>
  <si>
    <t>47</t>
  </si>
  <si>
    <t>592x0003</t>
  </si>
  <si>
    <t>Dlažba betonová žlutá 300x100x100</t>
  </si>
  <si>
    <t>1174090818</t>
  </si>
  <si>
    <t>plocha zpomalovacího prahu - odečet přechodu</t>
  </si>
  <si>
    <t>upřesnění typu investorem</t>
  </si>
  <si>
    <t>7*6-(6*0,5*3)*1,05</t>
  </si>
  <si>
    <t>48</t>
  </si>
  <si>
    <t>592x0004</t>
  </si>
  <si>
    <t>Dlažba beronová bílá 300x100x100</t>
  </si>
  <si>
    <t>1412215737</t>
  </si>
  <si>
    <t>Plažba beronová bílá 300x100x100</t>
  </si>
  <si>
    <t>dopravní značení V7b - přechod v místě zpomalovacího prahu</t>
  </si>
  <si>
    <t>0,5*3*6*1,05</t>
  </si>
  <si>
    <t>Trubní vedení</t>
  </si>
  <si>
    <t>49</t>
  </si>
  <si>
    <t>810361111</t>
  </si>
  <si>
    <t>Přeseknutí betonové trouby DN do 250 mm</t>
  </si>
  <si>
    <t>-832650277</t>
  </si>
  <si>
    <t>Přeseknutí betonové trouby v rovině kolmé nebo skloněné k ose trouby, se začištěním DN do 250 mm</t>
  </si>
  <si>
    <t>50</t>
  </si>
  <si>
    <t>871353121</t>
  </si>
  <si>
    <t>Montáž kanalizačního potrubí hladkého plnostěnného SN 8 z PVC-U DN 200</t>
  </si>
  <si>
    <t>-1049561628</t>
  </si>
  <si>
    <t>Montáž kanalizačního potrubí z tvrdého PVC-U hladkého plnostěnného tuhost SN 8 DN 200</t>
  </si>
  <si>
    <t>přípojky uličních vpustí nové a k rekonstrukci v 10 ks</t>
  </si>
  <si>
    <t>3,5*12</t>
  </si>
  <si>
    <t>51</t>
  </si>
  <si>
    <t>28611167</t>
  </si>
  <si>
    <t>trubka kanalizační PVC-U plnostěnná jednovrstvá DN 200x1000mm SN8</t>
  </si>
  <si>
    <t>1800247731</t>
  </si>
  <si>
    <t>průmněrně</t>
  </si>
  <si>
    <t>(3+1)*12</t>
  </si>
  <si>
    <t>48*1,03 'Přepočtené koeficientem množství</t>
  </si>
  <si>
    <t>52</t>
  </si>
  <si>
    <t>877350310</t>
  </si>
  <si>
    <t>Montáž kolen na kanalizačním potrubí z PP nebo tvrdého PVC-U trub hladkých plnostěnných DN 200</t>
  </si>
  <si>
    <t>-154451273</t>
  </si>
  <si>
    <t>Montáž tvarovek na kanalizačním plastovém potrubí z PP nebo PVC-U hladkého plnostěnného kolen, víček nebo hrdlových uzávěrů DN 200</t>
  </si>
  <si>
    <t>kolen pro napojení UV</t>
  </si>
  <si>
    <t>kolen pro napojení na sběrač</t>
  </si>
  <si>
    <t>53</t>
  </si>
  <si>
    <t>28617163</t>
  </si>
  <si>
    <t>koleno kanalizační PP třívrstvé SN16 DN 200x15°</t>
  </si>
  <si>
    <t>741586187</t>
  </si>
  <si>
    <t>54</t>
  </si>
  <si>
    <t>28617173</t>
  </si>
  <si>
    <t>koleno kanalizační PP třívrstvé SN16 DN 200x30°</t>
  </si>
  <si>
    <t>1992411481</t>
  </si>
  <si>
    <t>55</t>
  </si>
  <si>
    <t>877350330</t>
  </si>
  <si>
    <t>Montáž spojek na kanalizačním potrubí z PP nebo tvrdého PVC-U trub hladkých plnostěnných DN 200</t>
  </si>
  <si>
    <t>-753038241</t>
  </si>
  <si>
    <t>Montáž tvarovek na kanalizačním plastovém potrubí z PP nebo PVC-U hladkého plnostěnného spojek nebo redukcí DN 200</t>
  </si>
  <si>
    <t>spojek</t>
  </si>
  <si>
    <t>přechodek beton PVC</t>
  </si>
  <si>
    <t>56</t>
  </si>
  <si>
    <t>28617236</t>
  </si>
  <si>
    <t>spojka přesuvná kanalizační PP třívrstvá DN 200</t>
  </si>
  <si>
    <t>1548223384</t>
  </si>
  <si>
    <t>57</t>
  </si>
  <si>
    <t>286x001</t>
  </si>
  <si>
    <t>přechodka beton DN200 na PVC DN200</t>
  </si>
  <si>
    <t>-1785711905</t>
  </si>
  <si>
    <t>58</t>
  </si>
  <si>
    <t>877355251</t>
  </si>
  <si>
    <t>Montáž samostatného nalepovacího hrdla z tvrdého PVC-systém KG DN 200</t>
  </si>
  <si>
    <t>CS ÚRS 2022 01</t>
  </si>
  <si>
    <t>-559137480</t>
  </si>
  <si>
    <t xml:space="preserve">Montáž tvarovek na kanalizačním potrubí z trub z plastu  z tvrdého PVC nebo z polypropylenu v otevřeném výkopu nalepovacích hrdel (samostatných) DN 200</t>
  </si>
  <si>
    <t>59</t>
  </si>
  <si>
    <t>286x1701</t>
  </si>
  <si>
    <t>Dodatečná odbočka typu EASY CLIP by REDI nebo obdobbná vč. schválení provozovatelem kanalizace vtok DN200</t>
  </si>
  <si>
    <t>-142627514</t>
  </si>
  <si>
    <t>60</t>
  </si>
  <si>
    <t>895941343</t>
  </si>
  <si>
    <t>Osazení vpusti uliční DN 500 z betonových dílců dno vysoké s kalištěm</t>
  </si>
  <si>
    <t>-49650699</t>
  </si>
  <si>
    <t>Osazení vpusti uliční z betonových dílců DN 500 dno vysoké s kalištěm</t>
  </si>
  <si>
    <t>42+2</t>
  </si>
  <si>
    <t>61</t>
  </si>
  <si>
    <t>59224470</t>
  </si>
  <si>
    <t>vpusť uliční DN 500 kaliště vysoké 500/525x65mm</t>
  </si>
  <si>
    <t>-383907516</t>
  </si>
  <si>
    <t>62</t>
  </si>
  <si>
    <t>895941351</t>
  </si>
  <si>
    <t>Osazení vpusti uliční DN 500 z betonových dílců skruž horní pro čtvercovou vtokovou mříž</t>
  </si>
  <si>
    <t>1781552697</t>
  </si>
  <si>
    <t>Osazení vpusti uliční z betonových dílců DN 500 skruž horní pro čtvercovou vtokovou mříž</t>
  </si>
  <si>
    <t>63</t>
  </si>
  <si>
    <t>59224460</t>
  </si>
  <si>
    <t>vpusť uliční DN 500 betonová 500x190x65mm čtvercový poklop</t>
  </si>
  <si>
    <t>-1073805719</t>
  </si>
  <si>
    <t>64</t>
  </si>
  <si>
    <t>895941361</t>
  </si>
  <si>
    <t>Osazení vpusti uliční DN 500 z betonových dílců skruž středová 290 mm</t>
  </si>
  <si>
    <t>1748888893</t>
  </si>
  <si>
    <t>Osazení vpusti uliční z betonových dílců DN 500 skruž středová 290 mm</t>
  </si>
  <si>
    <t>65</t>
  </si>
  <si>
    <t>59224461</t>
  </si>
  <si>
    <t>vpusť uliční DN 500 skruž průběžná nízká betonová 500/290x65mm</t>
  </si>
  <si>
    <t>-2020178521</t>
  </si>
  <si>
    <t>66</t>
  </si>
  <si>
    <t>895941362</t>
  </si>
  <si>
    <t>Osazení vpusti uliční DN 500 z betonových dílců skruž středová 590 mm</t>
  </si>
  <si>
    <t>-101417437</t>
  </si>
  <si>
    <t>Osazení vpusti uliční z betonových dílců DN 500 skruž středová 590 mm</t>
  </si>
  <si>
    <t>44*2</t>
  </si>
  <si>
    <t>67</t>
  </si>
  <si>
    <t>59224462</t>
  </si>
  <si>
    <t>vpusť uliční DN 500 skruž průběžná vysoká betonová 500/590x65mm</t>
  </si>
  <si>
    <t>412596101</t>
  </si>
  <si>
    <t>68</t>
  </si>
  <si>
    <t>895941366</t>
  </si>
  <si>
    <t>Osazení vpusti uliční DN 500 z betonových dílců skruž průběžná s výtokem</t>
  </si>
  <si>
    <t>-1795088386</t>
  </si>
  <si>
    <t>Osazení vpusti uliční z betonových dílců DN 500 skruž průběžná s výtokem</t>
  </si>
  <si>
    <t>69</t>
  </si>
  <si>
    <t>59224465</t>
  </si>
  <si>
    <t>vpusť uliční DN 500 skruž průběžná 500/590x65mm betonová s odtokem 200mm PVC</t>
  </si>
  <si>
    <t>-2037272850</t>
  </si>
  <si>
    <t>napojení na přípojky stávajících UV i rekonstruovaných</t>
  </si>
  <si>
    <t>10+32</t>
  </si>
  <si>
    <t>napojení no nové UV</t>
  </si>
  <si>
    <t>70</t>
  </si>
  <si>
    <t>899203211</t>
  </si>
  <si>
    <t>Demontáž mříží litinových včetně rámů hmotnosti přes 100 do 150 kg</t>
  </si>
  <si>
    <t>192661918</t>
  </si>
  <si>
    <t>Demontáž mříží litinových včetně rámů, hmotnosti jednotlivě přes 100 do 150 Kg</t>
  </si>
  <si>
    <t>71</t>
  </si>
  <si>
    <t>899204112</t>
  </si>
  <si>
    <t>Osazení mříží litinových včetně rámů a košů na bahno pro třídu zatížení D400, E600</t>
  </si>
  <si>
    <t>34929490</t>
  </si>
  <si>
    <t>72</t>
  </si>
  <si>
    <t>59224481</t>
  </si>
  <si>
    <t>mříž vtoková s rámem pro uliční vpusť 500x500, zatížení 40 tun</t>
  </si>
  <si>
    <t>30767371</t>
  </si>
  <si>
    <t>73</t>
  </si>
  <si>
    <t>28661789x</t>
  </si>
  <si>
    <t xml:space="preserve">koš kalový ocelový pro silniční vpusť  vč. madla</t>
  </si>
  <si>
    <t>2045066933</t>
  </si>
  <si>
    <t>koš kalový ocelový pro silniční vpusť 425mm vč. madla</t>
  </si>
  <si>
    <t>Ostatní konstrukce a práce, bourání</t>
  </si>
  <si>
    <t>74</t>
  </si>
  <si>
    <t>914111111</t>
  </si>
  <si>
    <t>Montáž svislé dopravní značky do velikosti 1 m2 objímkami na sloupek nebo konzolu</t>
  </si>
  <si>
    <t>627754251</t>
  </si>
  <si>
    <t>Montáž svislé dopravní značky základní velikosti do 1 m2 objímkami na sloupky nebo konzoly</t>
  </si>
  <si>
    <t>75</t>
  </si>
  <si>
    <t>40445600</t>
  </si>
  <si>
    <t>výstražné dopravní značky A1-A30, A33, A34 700mm</t>
  </si>
  <si>
    <t>1726886486</t>
  </si>
  <si>
    <t>76</t>
  </si>
  <si>
    <t>40445621</t>
  </si>
  <si>
    <t>informativní značky provozní IP1-IP3, IP4b-IP7, IP10a, b 500x500mm</t>
  </si>
  <si>
    <t>-1567726103</t>
  </si>
  <si>
    <t>77</t>
  </si>
  <si>
    <t>40445619</t>
  </si>
  <si>
    <t>zákazové, příkazové dopravní značky B1-B34, C1-15 500mm</t>
  </si>
  <si>
    <t>1892851133</t>
  </si>
  <si>
    <t>78</t>
  </si>
  <si>
    <t>914511112</t>
  </si>
  <si>
    <t>Montáž sloupku dopravních značek délky do 3,5 m s betonovým základem a patkou D 60 mm</t>
  </si>
  <si>
    <t>422773658</t>
  </si>
  <si>
    <t>Montáž sloupku dopravních značek délky do 3,5 m do hliníkové patky pro sloupek D 60 mm</t>
  </si>
  <si>
    <t>79</t>
  </si>
  <si>
    <t>40445225</t>
  </si>
  <si>
    <t>sloupek pro dopravní značku Zn D 60mm v 3,5m</t>
  </si>
  <si>
    <t>-2043041970</t>
  </si>
  <si>
    <t>80</t>
  </si>
  <si>
    <t>40445253</t>
  </si>
  <si>
    <t>víčko plastové na sloupek D 60mm</t>
  </si>
  <si>
    <t>926732231</t>
  </si>
  <si>
    <t>81</t>
  </si>
  <si>
    <t>40445240</t>
  </si>
  <si>
    <t>patka pro sloupek Al D 60mm</t>
  </si>
  <si>
    <t>-1928283606</t>
  </si>
  <si>
    <t>82</t>
  </si>
  <si>
    <t>40445256</t>
  </si>
  <si>
    <t>svorka upínací na sloupek dopravní značky D 60mm</t>
  </si>
  <si>
    <t>613640779</t>
  </si>
  <si>
    <t>83</t>
  </si>
  <si>
    <t>915491212</t>
  </si>
  <si>
    <t>Osazení vodícího proužku z betonových desek do betonového lože tl do 100 mm š proužku 500 mm</t>
  </si>
  <si>
    <t>46881771</t>
  </si>
  <si>
    <t>Osazení vodicího proužku z betonových prefabrikovaných desek tl. do 120 mm do lože z cementové malty tl. 20 mm, s vyplněním a zatřením spár cementovou maltou s podkladní vrstvou z betonu prostého tl. 50 až 100 mm šířka proužku 500 mm</t>
  </si>
  <si>
    <t xml:space="preserve">u zpomalovacího prahu </t>
  </si>
  <si>
    <t>2*6</t>
  </si>
  <si>
    <t>84</t>
  </si>
  <si>
    <t>RMAT0001</t>
  </si>
  <si>
    <t>krajník silniční betonový 500x250x120mm</t>
  </si>
  <si>
    <t>1949372163</t>
  </si>
  <si>
    <t>12*4,08 'Přepočtené koeficientem množství</t>
  </si>
  <si>
    <t>85</t>
  </si>
  <si>
    <t>916111123</t>
  </si>
  <si>
    <t>Osazení obruby z drobných kostek s boční opěrou do lože z betonu prostého</t>
  </si>
  <si>
    <t>-1914734590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</si>
  <si>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</si>
  <si>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stávající přídlažba nové osazení pro vyrovnání krytu - výšky podsázky</t>
  </si>
  <si>
    <t>1756</t>
  </si>
  <si>
    <t>nové ohraničení komunikace dvouřádkem do nového krytu</t>
  </si>
  <si>
    <t>37*2+24*2+10,5*2+6*2+47*2</t>
  </si>
  <si>
    <t>doplnění chbějící linky podél obrubníků</t>
  </si>
  <si>
    <t>86</t>
  </si>
  <si>
    <t>58381007</t>
  </si>
  <si>
    <t>kostka štípaná dlažební žula drobná 8/10</t>
  </si>
  <si>
    <t>326129573</t>
  </si>
  <si>
    <t xml:space="preserve">použití stávajících přídlažeb a doplnění stávajících vybouraných kostek  20%</t>
  </si>
  <si>
    <t>(37+24+10,5*2+6+47)*0,2</t>
  </si>
  <si>
    <t>58*0,1</t>
  </si>
  <si>
    <t>32,8*0,1 'Přepočtené koeficientem množství</t>
  </si>
  <si>
    <t>87</t>
  </si>
  <si>
    <t>916241113</t>
  </si>
  <si>
    <t>Osazení obrubníku kamenného ležatého s boční opěrou do lože z betonu prostého</t>
  </si>
  <si>
    <t>335935205</t>
  </si>
  <si>
    <t>Osazení obrubníku kamenného se zřízením lože, s vyplněním a zatřením spár cementovou maltou ležatého s boční opěrou z betonu prostého, do lože z betonu prostého</t>
  </si>
  <si>
    <t>výšková úprava stávajících obrubníků s případnou výmněnou poškozených obrub</t>
  </si>
  <si>
    <t>204</t>
  </si>
  <si>
    <t>88</t>
  </si>
  <si>
    <t>58380002</t>
  </si>
  <si>
    <t>obrubník kamenný žulový přímý 1000x320x240mm</t>
  </si>
  <si>
    <t>497795445</t>
  </si>
  <si>
    <t>využití st. obrubníků, případná výměna předpoklad 50%</t>
  </si>
  <si>
    <t>204*0,5 'Přepočtené koeficientem množství</t>
  </si>
  <si>
    <t>89</t>
  </si>
  <si>
    <t>919112232</t>
  </si>
  <si>
    <t>Řezání spár pro vytvoření komůrky š 20 mm hl 30 mm pro těsnící zálivku v živičném krytu</t>
  </si>
  <si>
    <t>2037250609</t>
  </si>
  <si>
    <t>Řezání dilatačních spár v živičném krytu vytvoření komůrky pro těsnící zálivku šířky 20 mm, hloubky 30 mm</t>
  </si>
  <si>
    <t>napojení sa st komunikace</t>
  </si>
  <si>
    <t>141,5</t>
  </si>
  <si>
    <t>37*2+24*2+10,5*2+6*2</t>
  </si>
  <si>
    <t>90</t>
  </si>
  <si>
    <t>919121131</t>
  </si>
  <si>
    <t>Těsnění spár zálivkou za studena pro komůrky š 20 mm hl 30 mm s těsnicím profilem</t>
  </si>
  <si>
    <t>683401928</t>
  </si>
  <si>
    <t>Utěsnění dilatačních spár zálivkou za studena v cementobetonovém nebo živičném krytu včetně adhezního nátěru s těsnicím profilem pod zálivkou, pro komůrky šířky 20 mm, hloubky 30 mm</t>
  </si>
  <si>
    <t>91</t>
  </si>
  <si>
    <t>919735111</t>
  </si>
  <si>
    <t>Řezání stávajícího živičného krytu hl do 50 mm</t>
  </si>
  <si>
    <t>2050713756</t>
  </si>
  <si>
    <t>Řezání stávajícího živičného krytu nebo podkladu hloubky do 50 mm</t>
  </si>
  <si>
    <t>frézované plochy - napojení sa st komunikace</t>
  </si>
  <si>
    <t>6+6+32+5,5+13,5+5,9+6,4+5,5+8+6,5+7,5+5,5+10,5+5+5,3+6+6,4</t>
  </si>
  <si>
    <t>ve st. chodnících pro doplnění hmatových znaků autobusových zastávek 6ks</t>
  </si>
  <si>
    <t>(0,3+0,3+12)*6</t>
  </si>
  <si>
    <t>2*1,5*6</t>
  </si>
  <si>
    <t>92</t>
  </si>
  <si>
    <t>919735113</t>
  </si>
  <si>
    <t>Řezání stávajícího živičného krytu hl přes 100 do 150 mm</t>
  </si>
  <si>
    <t>839440328</t>
  </si>
  <si>
    <t>Řezání stávajícího živičného krytu nebo podkladu hloubky přes 100 do 150 mm</t>
  </si>
  <si>
    <t>93</t>
  </si>
  <si>
    <t>979024443</t>
  </si>
  <si>
    <t>Očištění vybouraných obrubníků a krajníků silničních</t>
  </si>
  <si>
    <t>-1242317022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</si>
  <si>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</si>
  <si>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94</t>
  </si>
  <si>
    <t>979071022</t>
  </si>
  <si>
    <t>Očištění dlažebních kostek drobných se spárováním živičnou směsí nebo MC při překopech inženýrských sítí</t>
  </si>
  <si>
    <t>-1680920505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</si>
  <si>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</si>
  <si>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0,1*2*(1091-213)</t>
  </si>
  <si>
    <t>95</t>
  </si>
  <si>
    <t>979071121</t>
  </si>
  <si>
    <t>Očištění dlažebních kostek drobných s původním spárováním kamenivem těženým</t>
  </si>
  <si>
    <t>912826111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</si>
  <si>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</si>
  <si>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předláždění ZŠ</t>
  </si>
  <si>
    <t>997</t>
  </si>
  <si>
    <t>Doprava suti a vybouraných hmot</t>
  </si>
  <si>
    <t>96</t>
  </si>
  <si>
    <t>997221121</t>
  </si>
  <si>
    <t>Vodorovná doprava suti z kusových materiálů nošením do 50 m</t>
  </si>
  <si>
    <t>114535315</t>
  </si>
  <si>
    <t>Vodorovná doprava suti nošením s naložením a se složením z kusových materiálů, na vzdálenost do 50 m</t>
  </si>
  <si>
    <t>obrubníků a vybouraných kostek k očištění a zpět</t>
  </si>
  <si>
    <t>46,92+201,94</t>
  </si>
  <si>
    <t>97</t>
  </si>
  <si>
    <t>997221551</t>
  </si>
  <si>
    <t>Vodorovná doprava suti ze sypkých materiálů do 1 km</t>
  </si>
  <si>
    <t>-99469348</t>
  </si>
  <si>
    <t>Vodorovná doprava suti bez naložení, ale se složením a s hrubým urovnáním ze sypkých materiálů, na vzdálenost do 1 km</t>
  </si>
  <si>
    <t>automatický součet</t>
  </si>
  <si>
    <t>2154,888</t>
  </si>
  <si>
    <t>odečet vybouraných obrubníků a dlažebních kostek určených k opětovnému použití</t>
  </si>
  <si>
    <t>-248,86</t>
  </si>
  <si>
    <t>98</t>
  </si>
  <si>
    <t>997221559</t>
  </si>
  <si>
    <t>Příplatek ZKD 1 km u vodorovné dopravy suti ze sypkých materiálů</t>
  </si>
  <si>
    <t>1438883869</t>
  </si>
  <si>
    <t>Vodorovná doprava suti bez naložení, ale se složením a s hrubým urovnáním ze sypkých materiálů, na vzdálenost Příplatek k ceně za každý další započatý 1 km přes 1 km</t>
  </si>
  <si>
    <t>2159,048*10 'Přepočtené koeficientem množství</t>
  </si>
  <si>
    <t>99</t>
  </si>
  <si>
    <t>997221873</t>
  </si>
  <si>
    <t>Poplatek za uložení na recyklační skládce (skládkovné) stavebního odpadu zeminy a kamení zatříděného do Katalogu odpadů pod kódem 17 05 04</t>
  </si>
  <si>
    <t>-467886912</t>
  </si>
  <si>
    <t>1906,028</t>
  </si>
  <si>
    <t>odečet asfaltů</t>
  </si>
  <si>
    <t>-982,409</t>
  </si>
  <si>
    <t>odečet kostek a obrubníků k opětovnému použití</t>
  </si>
  <si>
    <t>100</t>
  </si>
  <si>
    <t>997221875</t>
  </si>
  <si>
    <t>Poplatek za uložení na recyklační skládce (skládkovné) stavebního odpadu asfaltového bez obsahu dehtu zatříděného do Katalogu odpadů pod kódem 17 03 02</t>
  </si>
  <si>
    <t>343067325</t>
  </si>
  <si>
    <t>Poplatek za uložení stavebního odpadu na recyklační skládce (skládkovné) asfaltového bez obsahu dehtu zatříděného do Katalogu odpadů pod kódem 17 03 02</t>
  </si>
  <si>
    <t>39,604+13,95+290,605+638,25</t>
  </si>
  <si>
    <t>998</t>
  </si>
  <si>
    <t>Přesun hmot</t>
  </si>
  <si>
    <t>101</t>
  </si>
  <si>
    <t>998225111</t>
  </si>
  <si>
    <t>Přesun hmot pro pozemní komunikace s krytem z kamene, monolitickým betonovým nebo živičným</t>
  </si>
  <si>
    <t>-566258555</t>
  </si>
  <si>
    <t>Přesun hmot pro komunikace s krytem z kameniva, monolitickým betonovým nebo živičným dopravní vzdálenost do 200 m jakékoliv délky objektu</t>
  </si>
  <si>
    <t>PSV</t>
  </si>
  <si>
    <t>Práce a dodávky PSV</t>
  </si>
  <si>
    <t>741</t>
  </si>
  <si>
    <t>Elektroinstalace - silnoproud</t>
  </si>
  <si>
    <t>102</t>
  </si>
  <si>
    <t>741110313</t>
  </si>
  <si>
    <t>Montáž trubka ochranná do krabic plastová tuhá D přes 90 do 133 mm uložená volně</t>
  </si>
  <si>
    <t>-1443119206</t>
  </si>
  <si>
    <t>Montáž trubek ochranných s nasunutím nebo našroubováním do krabic plastových tuhých, uložených volně, vnitřní Ø přes 90 do 133 mm</t>
  </si>
  <si>
    <t>pokládka chrániček pro kabeláže VO do výkopu pro buidoucí kabeláže VO* počet v 1 výkopu</t>
  </si>
  <si>
    <t>24*2+7*2+8,5*2+12*2+9*4+12*2+7*6+9,5*2+9,5*2</t>
  </si>
  <si>
    <t>103</t>
  </si>
  <si>
    <t>345x001</t>
  </si>
  <si>
    <t>trubka elekrtoinstalační zemní plastová ohebná d110</t>
  </si>
  <si>
    <t>-648964461</t>
  </si>
  <si>
    <t>trubka elekrtoinstalační zemní ohebná d110</t>
  </si>
  <si>
    <t>243*1,05 'Přepočtené koeficientem množství</t>
  </si>
  <si>
    <t>104</t>
  </si>
  <si>
    <t>345002</t>
  </si>
  <si>
    <t>koncovky na chráničky elektrikářské plasotové d110</t>
  </si>
  <si>
    <t>678627548</t>
  </si>
  <si>
    <t>koncovky na chráničky elektrikářské plasotoví d110</t>
  </si>
  <si>
    <t>(2+2+2+2+2+2+6+4+2+2*2)*2</t>
  </si>
  <si>
    <t>105</t>
  </si>
  <si>
    <t>741410021</t>
  </si>
  <si>
    <t>Montáž pásku uzemňovacího průřezu do 120 mm2 v městské zástavbě v zemi</t>
  </si>
  <si>
    <t>-1342846162</t>
  </si>
  <si>
    <t>Montáž uzemňovacího vedení s upevněním, propojením a připojením pomocí svorek v zemi s izolací spojů pásku průřezu do 120 mm2 v městské zástavbě</t>
  </si>
  <si>
    <t>243*0,5</t>
  </si>
  <si>
    <t>106</t>
  </si>
  <si>
    <t>35442062</t>
  </si>
  <si>
    <t>pás zemnící 30x4mm FeZn</t>
  </si>
  <si>
    <t>kg</t>
  </si>
  <si>
    <t>-522781870</t>
  </si>
  <si>
    <t>VRN</t>
  </si>
  <si>
    <t>Vedlejší rozpočtové náklady</t>
  </si>
  <si>
    <t>VRN2</t>
  </si>
  <si>
    <t>Příprava staveniště</t>
  </si>
  <si>
    <t>107</t>
  </si>
  <si>
    <t>020001000</t>
  </si>
  <si>
    <t>soubor</t>
  </si>
  <si>
    <t>1024</t>
  </si>
  <si>
    <t>1130875820</t>
  </si>
  <si>
    <t>zajištění dopravního označení stavby</t>
  </si>
  <si>
    <t>zvláštní užívání komunikace vč. poplatků</t>
  </si>
  <si>
    <t>označení stavby</t>
  </si>
  <si>
    <t>komplet</t>
  </si>
  <si>
    <t>VRN3</t>
  </si>
  <si>
    <t>Zařízení staveniště</t>
  </si>
  <si>
    <t>108</t>
  </si>
  <si>
    <t>030001000</t>
  </si>
  <si>
    <t>344731868</t>
  </si>
  <si>
    <t>sociální a administrativní zázemí</t>
  </si>
  <si>
    <t>zajištění dodávek energií a vody</t>
  </si>
  <si>
    <t>zajištění skládek meteriálů</t>
  </si>
  <si>
    <t>zajištění (snížení) dopadů stavby na okolí</t>
  </si>
  <si>
    <t>VRN4</t>
  </si>
  <si>
    <t>Inženýrská činnost</t>
  </si>
  <si>
    <t>109</t>
  </si>
  <si>
    <t>040001000</t>
  </si>
  <si>
    <t>-1910080555</t>
  </si>
  <si>
    <t>veškeré podklady, jednání a činosti s (pro)</t>
  </si>
  <si>
    <t>správce sítí</t>
  </si>
  <si>
    <t>vlastníky dotčených nemovitostí</t>
  </si>
  <si>
    <t>bezpečnostní opatření, zajištění přístupů</t>
  </si>
  <si>
    <t>pokdlady k předání a převzetí stavby</t>
  </si>
  <si>
    <t>dokumentace skutečného provedení vč. zamněření</t>
  </si>
  <si>
    <t>110</t>
  </si>
  <si>
    <t>043002000</t>
  </si>
  <si>
    <t>Zkoušky a ostatní měření</t>
  </si>
  <si>
    <t>-538189188</t>
  </si>
  <si>
    <t>zajištění zamněření chrániček pro správce VO - 16 bodů</t>
  </si>
  <si>
    <t>podrobná nivelace před zahájením frézování pro vyfrézování ve sklonech pro podsázku obrub min.10 cm (opt. 12cm) a zajištění příčných sklonů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</si>
</sst>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116</xdr:row>
      <xdr:rowOff>0</xdr:rowOff>
    </xdr:from>
    <xdr:to>
      <xdr:col>9</xdr:col>
      <xdr:colOff>1215390</xdr:colOff>
      <xdr:row>120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466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ulice Sokolské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12. 9. 2025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JDS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'466-101 - Rekonstrukce ul...'!J30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'466-101 - Rekonstrukce ul...'!P130</f>
        <v>0</v>
      </c>
      <c r="AV95" s="128">
        <f>'466-101 - Rekonstrukce ul...'!J33</f>
        <v>0</v>
      </c>
      <c r="AW95" s="128">
        <f>'466-101 - Rekonstrukce ul...'!J34</f>
        <v>0</v>
      </c>
      <c r="AX95" s="128">
        <f>'466-101 - Rekonstrukce ul...'!J35</f>
        <v>0</v>
      </c>
      <c r="AY95" s="128">
        <f>'466-101 - Rekonstrukce ul...'!J36</f>
        <v>0</v>
      </c>
      <c r="AZ95" s="128">
        <f>'466-101 - Rekonstrukce ul...'!F33</f>
        <v>0</v>
      </c>
      <c r="BA95" s="128">
        <f>'466-101 - Rekonstrukce ul...'!F34</f>
        <v>0</v>
      </c>
      <c r="BB95" s="128">
        <f>'466-101 - Rekonstrukce ul...'!F35</f>
        <v>0</v>
      </c>
      <c r="BC95" s="128">
        <f>'466-101 - Rekonstrukce ul...'!F36</f>
        <v>0</v>
      </c>
      <c r="BD95" s="130">
        <f>'466-101 - Rekonstrukce ul...'!F37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9LE/7WXgjxgqNzmsSHgfF0u/wF3XhfqK1I26I5whsq4aazCRiqJq464GusHCrOKPhXrg2TOklK3I5/RpuUdnQA==" hashValue="6DPZRwIKmnGVyswFF1y80/RVZAFXQyTMFRw4SGdh3qa6rbnpcQwXywEBZFvOIUwzy3MOdis7i53xeD70RibRe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466-101 - Rekonstrukce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Rekonstrukce ulice Sokolské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12. 9. 2025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ROUND((SUM(BE130:BE668)),  2)</f>
        <v>0</v>
      </c>
      <c r="G33" s="38"/>
      <c r="H33" s="38"/>
      <c r="I33" s="151">
        <v>0.20999999999999999</v>
      </c>
      <c r="J33" s="150">
        <f>ROUND(((SUM(BE130:BE668))*I33),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ROUND((SUM(BF130:BF668)),  2)</f>
        <v>0</v>
      </c>
      <c r="G34" s="38"/>
      <c r="H34" s="38"/>
      <c r="I34" s="151">
        <v>0.12</v>
      </c>
      <c r="J34" s="150">
        <f>ROUND(((SUM(BF130:BF668))*I34),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ROUND((SUM(BG130:BG668)),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ROUND((SUM(BH130:BH668)),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ROUND((SUM(BI130:BI668)),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Rekonstrukce ulice Sokolské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466-101 - Rekonstrukce ulice Sokolské - Perla směr Sokolovna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32" t="s">
        <v>22</v>
      </c>
      <c r="J89" s="79" t="str">
        <f>IF(J12="","",J12)</f>
        <v>12. 9. 2025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J323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J339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J431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J504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J588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J615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103</v>
      </c>
      <c r="E105" s="178"/>
      <c r="F105" s="178"/>
      <c r="G105" s="178"/>
      <c r="H105" s="178"/>
      <c r="I105" s="178"/>
      <c r="J105" s="179">
        <f>J618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J619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105</v>
      </c>
      <c r="E107" s="178"/>
      <c r="F107" s="178"/>
      <c r="G107" s="178"/>
      <c r="H107" s="178"/>
      <c r="I107" s="178"/>
      <c r="J107" s="179">
        <f>J635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J636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J644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J653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0" t="str">
        <f>E7</f>
        <v>Rekonstrukce ulice Sokolské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E9</f>
        <v>466-101 - Rekonstrukce ulice Sokolské - Perla směr Sokolovna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Ústí nad Orlicí</v>
      </c>
      <c r="G124" s="40"/>
      <c r="H124" s="40"/>
      <c r="I124" s="32" t="s">
        <v>22</v>
      </c>
      <c r="J124" s="79" t="str">
        <f>IF(J12="","",J12)</f>
        <v>12. 9. 2025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Město Ústí nad Orlicí</v>
      </c>
      <c r="G126" s="40"/>
      <c r="H126" s="40"/>
      <c r="I126" s="32" t="s">
        <v>30</v>
      </c>
      <c r="J126" s="36" t="str">
        <f>E21</f>
        <v>JDS projekt,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Suchánek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110</v>
      </c>
      <c r="D129" s="190" t="s">
        <v>61</v>
      </c>
      <c r="E129" s="190" t="s">
        <v>57</v>
      </c>
      <c r="F129" s="190" t="s">
        <v>58</v>
      </c>
      <c r="G129" s="190" t="s">
        <v>111</v>
      </c>
      <c r="H129" s="190" t="s">
        <v>112</v>
      </c>
      <c r="I129" s="190" t="s">
        <v>113</v>
      </c>
      <c r="J129" s="190" t="s">
        <v>92</v>
      </c>
      <c r="K129" s="191" t="s">
        <v>114</v>
      </c>
      <c r="L129" s="192"/>
      <c r="M129" s="100" t="s">
        <v>1</v>
      </c>
      <c r="N129" s="101" t="s">
        <v>40</v>
      </c>
      <c r="O129" s="101" t="s">
        <v>115</v>
      </c>
      <c r="P129" s="101" t="s">
        <v>116</v>
      </c>
      <c r="Q129" s="101" t="s">
        <v>117</v>
      </c>
      <c r="R129" s="101" t="s">
        <v>118</v>
      </c>
      <c r="S129" s="101" t="s">
        <v>119</v>
      </c>
      <c r="T129" s="102" t="s">
        <v>120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121</v>
      </c>
      <c r="D130" s="40"/>
      <c r="E130" s="40"/>
      <c r="F130" s="40"/>
      <c r="G130" s="40"/>
      <c r="H130" s="40"/>
      <c r="I130" s="40"/>
      <c r="J130" s="193">
        <f>BK130</f>
        <v>0</v>
      </c>
      <c r="K130" s="40"/>
      <c r="L130" s="44"/>
      <c r="M130" s="103"/>
      <c r="N130" s="194"/>
      <c r="O130" s="104"/>
      <c r="P130" s="195">
        <f>P131+P618+P635</f>
        <v>0</v>
      </c>
      <c r="Q130" s="104"/>
      <c r="R130" s="195">
        <f>R131+R618+R635</f>
        <v>392.24936340000005</v>
      </c>
      <c r="S130" s="104"/>
      <c r="T130" s="196">
        <f>T131+T618+T635</f>
        <v>2159.0475000000001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94</v>
      </c>
      <c r="BK130" s="197">
        <f>BK131+BK618+BK635</f>
        <v>0</v>
      </c>
    </row>
    <row r="131" s="12" customFormat="1" ht="25.92" customHeight="1">
      <c r="A131" s="12"/>
      <c r="B131" s="198"/>
      <c r="C131" s="199"/>
      <c r="D131" s="200" t="s">
        <v>75</v>
      </c>
      <c r="E131" s="201" t="s">
        <v>122</v>
      </c>
      <c r="F131" s="201" t="s">
        <v>123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P132+P323+P339+P431+P504+P588+P615</f>
        <v>0</v>
      </c>
      <c r="Q131" s="206"/>
      <c r="R131" s="207">
        <f>R132+R323+R339+R431+R504+R588+R615</f>
        <v>392.12786340000002</v>
      </c>
      <c r="S131" s="206"/>
      <c r="T131" s="208">
        <f>T132+T323+T339+T431+T504+T588+T615</f>
        <v>2159.0475000000001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84</v>
      </c>
      <c r="AT131" s="210" t="s">
        <v>75</v>
      </c>
      <c r="AU131" s="210" t="s">
        <v>76</v>
      </c>
      <c r="AY131" s="209" t="s">
        <v>124</v>
      </c>
      <c r="BK131" s="211">
        <f>BK132+BK323+BK339+BK431+BK504+BK588+BK615</f>
        <v>0</v>
      </c>
    </row>
    <row r="132" s="12" customFormat="1" ht="22.8" customHeight="1">
      <c r="A132" s="12"/>
      <c r="B132" s="198"/>
      <c r="C132" s="199"/>
      <c r="D132" s="200" t="s">
        <v>75</v>
      </c>
      <c r="E132" s="212" t="s">
        <v>84</v>
      </c>
      <c r="F132" s="212" t="s">
        <v>125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SUM(P133:P322)</f>
        <v>0</v>
      </c>
      <c r="Q132" s="206"/>
      <c r="R132" s="207">
        <f>SUM(R133:R322)</f>
        <v>73.567638000000002</v>
      </c>
      <c r="S132" s="206"/>
      <c r="T132" s="208">
        <f>SUM(T133:T322)</f>
        <v>2152.7474999999999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84</v>
      </c>
      <c r="AT132" s="210" t="s">
        <v>75</v>
      </c>
      <c r="AU132" s="210" t="s">
        <v>84</v>
      </c>
      <c r="AY132" s="209" t="s">
        <v>124</v>
      </c>
      <c r="BK132" s="211">
        <f>SUM(BK133:BK322)</f>
        <v>0</v>
      </c>
    </row>
    <row r="133" s="2" customFormat="1" ht="24.15" customHeight="1">
      <c r="A133" s="38"/>
      <c r="B133" s="39"/>
      <c r="C133" s="214" t="s">
        <v>84</v>
      </c>
      <c r="D133" s="214" t="s">
        <v>126</v>
      </c>
      <c r="E133" s="215" t="s">
        <v>127</v>
      </c>
      <c r="F133" s="216" t="s">
        <v>128</v>
      </c>
      <c r="G133" s="217" t="s">
        <v>129</v>
      </c>
      <c r="H133" s="218">
        <v>16</v>
      </c>
      <c r="I133" s="219"/>
      <c r="J133" s="220">
        <f>ROUND(I133*H133,2)</f>
        <v>0</v>
      </c>
      <c r="K133" s="216" t="s">
        <v>130</v>
      </c>
      <c r="L133" s="44"/>
      <c r="M133" s="221" t="s">
        <v>1</v>
      </c>
      <c r="N133" s="222" t="s">
        <v>41</v>
      </c>
      <c r="O133" s="91"/>
      <c r="P133" s="223">
        <f>O133*H133</f>
        <v>0</v>
      </c>
      <c r="Q133" s="223">
        <v>0</v>
      </c>
      <c r="R133" s="223">
        <f>Q133*H133</f>
        <v>0</v>
      </c>
      <c r="S133" s="223">
        <v>0.26000000000000001</v>
      </c>
      <c r="T133" s="224">
        <f>S133*H133</f>
        <v>4.1600000000000001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131</v>
      </c>
      <c r="AT133" s="225" t="s">
        <v>126</v>
      </c>
      <c r="AU133" s="225" t="s">
        <v>86</v>
      </c>
      <c r="AY133" s="17" t="s">
        <v>124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84</v>
      </c>
      <c r="BK133" s="226">
        <f>ROUND(I133*H133,2)</f>
        <v>0</v>
      </c>
      <c r="BL133" s="17" t="s">
        <v>131</v>
      </c>
      <c r="BM133" s="225" t="s">
        <v>132</v>
      </c>
    </row>
    <row r="134" s="2" customFormat="1">
      <c r="A134" s="38"/>
      <c r="B134" s="39"/>
      <c r="C134" s="40"/>
      <c r="D134" s="227" t="s">
        <v>133</v>
      </c>
      <c r="E134" s="40"/>
      <c r="F134" s="228" t="s">
        <v>134</v>
      </c>
      <c r="G134" s="40"/>
      <c r="H134" s="40"/>
      <c r="I134" s="229"/>
      <c r="J134" s="40"/>
      <c r="K134" s="40"/>
      <c r="L134" s="44"/>
      <c r="M134" s="230"/>
      <c r="N134" s="23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86</v>
      </c>
    </row>
    <row r="135" s="13" customFormat="1">
      <c r="A135" s="13"/>
      <c r="B135" s="232"/>
      <c r="C135" s="233"/>
      <c r="D135" s="227" t="s">
        <v>135</v>
      </c>
      <c r="E135" s="234" t="s">
        <v>1</v>
      </c>
      <c r="F135" s="235" t="s">
        <v>136</v>
      </c>
      <c r="G135" s="233"/>
      <c r="H135" s="234" t="s">
        <v>1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135</v>
      </c>
      <c r="AU135" s="241" t="s">
        <v>86</v>
      </c>
      <c r="AV135" s="13" t="s">
        <v>84</v>
      </c>
      <c r="AW135" s="13" t="s">
        <v>32</v>
      </c>
      <c r="AX135" s="13" t="s">
        <v>76</v>
      </c>
      <c r="AY135" s="241" t="s">
        <v>124</v>
      </c>
    </row>
    <row r="136" s="14" customFormat="1">
      <c r="A136" s="14"/>
      <c r="B136" s="242"/>
      <c r="C136" s="243"/>
      <c r="D136" s="227" t="s">
        <v>135</v>
      </c>
      <c r="E136" s="244" t="s">
        <v>1</v>
      </c>
      <c r="F136" s="245" t="s">
        <v>137</v>
      </c>
      <c r="G136" s="243"/>
      <c r="H136" s="246">
        <v>16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135</v>
      </c>
      <c r="AU136" s="252" t="s">
        <v>86</v>
      </c>
      <c r="AV136" s="14" t="s">
        <v>86</v>
      </c>
      <c r="AW136" s="14" t="s">
        <v>32</v>
      </c>
      <c r="AX136" s="14" t="s">
        <v>84</v>
      </c>
      <c r="AY136" s="252" t="s">
        <v>124</v>
      </c>
    </row>
    <row r="137" s="2" customFormat="1" ht="24.15" customHeight="1">
      <c r="A137" s="38"/>
      <c r="B137" s="39"/>
      <c r="C137" s="214" t="s">
        <v>86</v>
      </c>
      <c r="D137" s="214" t="s">
        <v>126</v>
      </c>
      <c r="E137" s="215" t="s">
        <v>138</v>
      </c>
      <c r="F137" s="216" t="s">
        <v>139</v>
      </c>
      <c r="G137" s="217" t="s">
        <v>129</v>
      </c>
      <c r="H137" s="218">
        <v>180.02000000000001</v>
      </c>
      <c r="I137" s="219"/>
      <c r="J137" s="220">
        <f>ROUND(I137*H137,2)</f>
        <v>0</v>
      </c>
      <c r="K137" s="216" t="s">
        <v>140</v>
      </c>
      <c r="L137" s="44"/>
      <c r="M137" s="221" t="s">
        <v>1</v>
      </c>
      <c r="N137" s="222" t="s">
        <v>41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0.22</v>
      </c>
      <c r="T137" s="224">
        <f>S137*H137</f>
        <v>39.604400000000005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131</v>
      </c>
      <c r="AT137" s="225" t="s">
        <v>126</v>
      </c>
      <c r="AU137" s="225" t="s">
        <v>86</v>
      </c>
      <c r="AY137" s="17" t="s">
        <v>124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84</v>
      </c>
      <c r="BK137" s="226">
        <f>ROUND(I137*H137,2)</f>
        <v>0</v>
      </c>
      <c r="BL137" s="17" t="s">
        <v>131</v>
      </c>
      <c r="BM137" s="225" t="s">
        <v>141</v>
      </c>
    </row>
    <row r="138" s="2" customFormat="1">
      <c r="A138" s="38"/>
      <c r="B138" s="39"/>
      <c r="C138" s="40"/>
      <c r="D138" s="227" t="s">
        <v>133</v>
      </c>
      <c r="E138" s="40"/>
      <c r="F138" s="228" t="s">
        <v>142</v>
      </c>
      <c r="G138" s="40"/>
      <c r="H138" s="40"/>
      <c r="I138" s="229"/>
      <c r="J138" s="40"/>
      <c r="K138" s="40"/>
      <c r="L138" s="44"/>
      <c r="M138" s="230"/>
      <c r="N138" s="23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86</v>
      </c>
    </row>
    <row r="139" s="13" customFormat="1">
      <c r="A139" s="13"/>
      <c r="B139" s="232"/>
      <c r="C139" s="233"/>
      <c r="D139" s="227" t="s">
        <v>135</v>
      </c>
      <c r="E139" s="234" t="s">
        <v>1</v>
      </c>
      <c r="F139" s="235" t="s">
        <v>143</v>
      </c>
      <c r="G139" s="233"/>
      <c r="H139" s="234" t="s">
        <v>1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86</v>
      </c>
      <c r="AV139" s="13" t="s">
        <v>84</v>
      </c>
      <c r="AW139" s="13" t="s">
        <v>32</v>
      </c>
      <c r="AX139" s="13" t="s">
        <v>76</v>
      </c>
      <c r="AY139" s="241" t="s">
        <v>124</v>
      </c>
    </row>
    <row r="140" s="14" customFormat="1">
      <c r="A140" s="14"/>
      <c r="B140" s="242"/>
      <c r="C140" s="243"/>
      <c r="D140" s="227" t="s">
        <v>135</v>
      </c>
      <c r="E140" s="244" t="s">
        <v>1</v>
      </c>
      <c r="F140" s="245" t="s">
        <v>144</v>
      </c>
      <c r="G140" s="243"/>
      <c r="H140" s="246">
        <v>92.819999999999993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135</v>
      </c>
      <c r="AU140" s="252" t="s">
        <v>86</v>
      </c>
      <c r="AV140" s="14" t="s">
        <v>86</v>
      </c>
      <c r="AW140" s="14" t="s">
        <v>32</v>
      </c>
      <c r="AX140" s="14" t="s">
        <v>76</v>
      </c>
      <c r="AY140" s="252" t="s">
        <v>124</v>
      </c>
    </row>
    <row r="141" s="13" customFormat="1">
      <c r="A141" s="13"/>
      <c r="B141" s="232"/>
      <c r="C141" s="233"/>
      <c r="D141" s="227" t="s">
        <v>135</v>
      </c>
      <c r="E141" s="234" t="s">
        <v>1</v>
      </c>
      <c r="F141" s="235" t="s">
        <v>145</v>
      </c>
      <c r="G141" s="233"/>
      <c r="H141" s="234" t="s">
        <v>1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86</v>
      </c>
      <c r="AV141" s="13" t="s">
        <v>84</v>
      </c>
      <c r="AW141" s="13" t="s">
        <v>32</v>
      </c>
      <c r="AX141" s="13" t="s">
        <v>76</v>
      </c>
      <c r="AY141" s="241" t="s">
        <v>124</v>
      </c>
    </row>
    <row r="142" s="14" customFormat="1">
      <c r="A142" s="14"/>
      <c r="B142" s="242"/>
      <c r="C142" s="243"/>
      <c r="D142" s="227" t="s">
        <v>135</v>
      </c>
      <c r="E142" s="244" t="s">
        <v>1</v>
      </c>
      <c r="F142" s="245" t="s">
        <v>146</v>
      </c>
      <c r="G142" s="243"/>
      <c r="H142" s="246">
        <v>16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135</v>
      </c>
      <c r="AU142" s="252" t="s">
        <v>86</v>
      </c>
      <c r="AV142" s="14" t="s">
        <v>86</v>
      </c>
      <c r="AW142" s="14" t="s">
        <v>32</v>
      </c>
      <c r="AX142" s="14" t="s">
        <v>76</v>
      </c>
      <c r="AY142" s="252" t="s">
        <v>124</v>
      </c>
    </row>
    <row r="143" s="13" customFormat="1">
      <c r="A143" s="13"/>
      <c r="B143" s="232"/>
      <c r="C143" s="233"/>
      <c r="D143" s="227" t="s">
        <v>135</v>
      </c>
      <c r="E143" s="234" t="s">
        <v>1</v>
      </c>
      <c r="F143" s="235" t="s">
        <v>147</v>
      </c>
      <c r="G143" s="233"/>
      <c r="H143" s="234" t="s">
        <v>1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135</v>
      </c>
      <c r="AU143" s="241" t="s">
        <v>86</v>
      </c>
      <c r="AV143" s="13" t="s">
        <v>84</v>
      </c>
      <c r="AW143" s="13" t="s">
        <v>32</v>
      </c>
      <c r="AX143" s="13" t="s">
        <v>76</v>
      </c>
      <c r="AY143" s="241" t="s">
        <v>124</v>
      </c>
    </row>
    <row r="144" s="14" customFormat="1">
      <c r="A144" s="14"/>
      <c r="B144" s="242"/>
      <c r="C144" s="243"/>
      <c r="D144" s="227" t="s">
        <v>135</v>
      </c>
      <c r="E144" s="244" t="s">
        <v>1</v>
      </c>
      <c r="F144" s="245" t="s">
        <v>148</v>
      </c>
      <c r="G144" s="243"/>
      <c r="H144" s="246">
        <v>14.1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135</v>
      </c>
      <c r="AU144" s="252" t="s">
        <v>86</v>
      </c>
      <c r="AV144" s="14" t="s">
        <v>86</v>
      </c>
      <c r="AW144" s="14" t="s">
        <v>32</v>
      </c>
      <c r="AX144" s="14" t="s">
        <v>76</v>
      </c>
      <c r="AY144" s="252" t="s">
        <v>124</v>
      </c>
    </row>
    <row r="145" s="13" customFormat="1">
      <c r="A145" s="13"/>
      <c r="B145" s="232"/>
      <c r="C145" s="233"/>
      <c r="D145" s="227" t="s">
        <v>135</v>
      </c>
      <c r="E145" s="234" t="s">
        <v>1</v>
      </c>
      <c r="F145" s="235" t="s">
        <v>149</v>
      </c>
      <c r="G145" s="233"/>
      <c r="H145" s="234" t="s">
        <v>1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135</v>
      </c>
      <c r="AU145" s="241" t="s">
        <v>86</v>
      </c>
      <c r="AV145" s="13" t="s">
        <v>84</v>
      </c>
      <c r="AW145" s="13" t="s">
        <v>32</v>
      </c>
      <c r="AX145" s="13" t="s">
        <v>76</v>
      </c>
      <c r="AY145" s="241" t="s">
        <v>124</v>
      </c>
    </row>
    <row r="146" s="14" customFormat="1">
      <c r="A146" s="14"/>
      <c r="B146" s="242"/>
      <c r="C146" s="243"/>
      <c r="D146" s="227" t="s">
        <v>135</v>
      </c>
      <c r="E146" s="244" t="s">
        <v>1</v>
      </c>
      <c r="F146" s="245" t="s">
        <v>150</v>
      </c>
      <c r="G146" s="243"/>
      <c r="H146" s="246">
        <v>28.300000000000001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135</v>
      </c>
      <c r="AU146" s="252" t="s">
        <v>86</v>
      </c>
      <c r="AV146" s="14" t="s">
        <v>86</v>
      </c>
      <c r="AW146" s="14" t="s">
        <v>32</v>
      </c>
      <c r="AX146" s="14" t="s">
        <v>76</v>
      </c>
      <c r="AY146" s="252" t="s">
        <v>124</v>
      </c>
    </row>
    <row r="147" s="13" customFormat="1">
      <c r="A147" s="13"/>
      <c r="B147" s="232"/>
      <c r="C147" s="233"/>
      <c r="D147" s="227" t="s">
        <v>135</v>
      </c>
      <c r="E147" s="234" t="s">
        <v>1</v>
      </c>
      <c r="F147" s="235" t="s">
        <v>151</v>
      </c>
      <c r="G147" s="233"/>
      <c r="H147" s="234" t="s">
        <v>1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135</v>
      </c>
      <c r="AU147" s="241" t="s">
        <v>86</v>
      </c>
      <c r="AV147" s="13" t="s">
        <v>84</v>
      </c>
      <c r="AW147" s="13" t="s">
        <v>32</v>
      </c>
      <c r="AX147" s="13" t="s">
        <v>76</v>
      </c>
      <c r="AY147" s="241" t="s">
        <v>124</v>
      </c>
    </row>
    <row r="148" s="14" customFormat="1">
      <c r="A148" s="14"/>
      <c r="B148" s="242"/>
      <c r="C148" s="243"/>
      <c r="D148" s="227" t="s">
        <v>135</v>
      </c>
      <c r="E148" s="244" t="s">
        <v>1</v>
      </c>
      <c r="F148" s="245" t="s">
        <v>152</v>
      </c>
      <c r="G148" s="243"/>
      <c r="H148" s="246">
        <v>21.600000000000001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86</v>
      </c>
      <c r="AV148" s="14" t="s">
        <v>86</v>
      </c>
      <c r="AW148" s="14" t="s">
        <v>32</v>
      </c>
      <c r="AX148" s="14" t="s">
        <v>76</v>
      </c>
      <c r="AY148" s="252" t="s">
        <v>124</v>
      </c>
    </row>
    <row r="149" s="14" customFormat="1">
      <c r="A149" s="14"/>
      <c r="B149" s="242"/>
      <c r="C149" s="243"/>
      <c r="D149" s="227" t="s">
        <v>135</v>
      </c>
      <c r="E149" s="244" t="s">
        <v>1</v>
      </c>
      <c r="F149" s="245" t="s">
        <v>153</v>
      </c>
      <c r="G149" s="243"/>
      <c r="H149" s="246">
        <v>7.2000000000000002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135</v>
      </c>
      <c r="AU149" s="252" t="s">
        <v>86</v>
      </c>
      <c r="AV149" s="14" t="s">
        <v>86</v>
      </c>
      <c r="AW149" s="14" t="s">
        <v>32</v>
      </c>
      <c r="AX149" s="14" t="s">
        <v>76</v>
      </c>
      <c r="AY149" s="252" t="s">
        <v>124</v>
      </c>
    </row>
    <row r="150" s="15" customFormat="1">
      <c r="A150" s="15"/>
      <c r="B150" s="253"/>
      <c r="C150" s="254"/>
      <c r="D150" s="227" t="s">
        <v>135</v>
      </c>
      <c r="E150" s="255" t="s">
        <v>1</v>
      </c>
      <c r="F150" s="256" t="s">
        <v>154</v>
      </c>
      <c r="G150" s="254"/>
      <c r="H150" s="257">
        <v>180.02000000000001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135</v>
      </c>
      <c r="AU150" s="263" t="s">
        <v>86</v>
      </c>
      <c r="AV150" s="15" t="s">
        <v>131</v>
      </c>
      <c r="AW150" s="15" t="s">
        <v>32</v>
      </c>
      <c r="AX150" s="15" t="s">
        <v>84</v>
      </c>
      <c r="AY150" s="263" t="s">
        <v>124</v>
      </c>
    </row>
    <row r="151" s="2" customFormat="1" ht="24.15" customHeight="1">
      <c r="A151" s="38"/>
      <c r="B151" s="39"/>
      <c r="C151" s="214" t="s">
        <v>155</v>
      </c>
      <c r="D151" s="214" t="s">
        <v>126</v>
      </c>
      <c r="E151" s="215" t="s">
        <v>156</v>
      </c>
      <c r="F151" s="216" t="s">
        <v>157</v>
      </c>
      <c r="G151" s="217" t="s">
        <v>129</v>
      </c>
      <c r="H151" s="218">
        <v>31</v>
      </c>
      <c r="I151" s="219"/>
      <c r="J151" s="220">
        <f>ROUND(I151*H151,2)</f>
        <v>0</v>
      </c>
      <c r="K151" s="216" t="s">
        <v>140</v>
      </c>
      <c r="L151" s="44"/>
      <c r="M151" s="221" t="s">
        <v>1</v>
      </c>
      <c r="N151" s="222" t="s">
        <v>41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0.45000000000000001</v>
      </c>
      <c r="T151" s="224">
        <f>S151*H151</f>
        <v>13.950000000000001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131</v>
      </c>
      <c r="AT151" s="225" t="s">
        <v>126</v>
      </c>
      <c r="AU151" s="225" t="s">
        <v>86</v>
      </c>
      <c r="AY151" s="17" t="s">
        <v>124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84</v>
      </c>
      <c r="BK151" s="226">
        <f>ROUND(I151*H151,2)</f>
        <v>0</v>
      </c>
      <c r="BL151" s="17" t="s">
        <v>131</v>
      </c>
      <c r="BM151" s="225" t="s">
        <v>158</v>
      </c>
    </row>
    <row r="152" s="2" customFormat="1">
      <c r="A152" s="38"/>
      <c r="B152" s="39"/>
      <c r="C152" s="40"/>
      <c r="D152" s="227" t="s">
        <v>133</v>
      </c>
      <c r="E152" s="40"/>
      <c r="F152" s="228" t="s">
        <v>159</v>
      </c>
      <c r="G152" s="40"/>
      <c r="H152" s="40"/>
      <c r="I152" s="229"/>
      <c r="J152" s="40"/>
      <c r="K152" s="40"/>
      <c r="L152" s="44"/>
      <c r="M152" s="230"/>
      <c r="N152" s="23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86</v>
      </c>
    </row>
    <row r="153" s="13" customFormat="1">
      <c r="A153" s="13"/>
      <c r="B153" s="232"/>
      <c r="C153" s="233"/>
      <c r="D153" s="227" t="s">
        <v>135</v>
      </c>
      <c r="E153" s="234" t="s">
        <v>1</v>
      </c>
      <c r="F153" s="235" t="s">
        <v>160</v>
      </c>
      <c r="G153" s="233"/>
      <c r="H153" s="234" t="s">
        <v>1</v>
      </c>
      <c r="I153" s="236"/>
      <c r="J153" s="233"/>
      <c r="K153" s="233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135</v>
      </c>
      <c r="AU153" s="241" t="s">
        <v>86</v>
      </c>
      <c r="AV153" s="13" t="s">
        <v>84</v>
      </c>
      <c r="AW153" s="13" t="s">
        <v>32</v>
      </c>
      <c r="AX153" s="13" t="s">
        <v>76</v>
      </c>
      <c r="AY153" s="241" t="s">
        <v>124</v>
      </c>
    </row>
    <row r="154" s="14" customFormat="1">
      <c r="A154" s="14"/>
      <c r="B154" s="242"/>
      <c r="C154" s="243"/>
      <c r="D154" s="227" t="s">
        <v>135</v>
      </c>
      <c r="E154" s="244" t="s">
        <v>1</v>
      </c>
      <c r="F154" s="245" t="s">
        <v>161</v>
      </c>
      <c r="G154" s="243"/>
      <c r="H154" s="246">
        <v>31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135</v>
      </c>
      <c r="AU154" s="252" t="s">
        <v>86</v>
      </c>
      <c r="AV154" s="14" t="s">
        <v>86</v>
      </c>
      <c r="AW154" s="14" t="s">
        <v>32</v>
      </c>
      <c r="AX154" s="14" t="s">
        <v>84</v>
      </c>
      <c r="AY154" s="252" t="s">
        <v>124</v>
      </c>
    </row>
    <row r="155" s="2" customFormat="1" ht="24.15" customHeight="1">
      <c r="A155" s="38"/>
      <c r="B155" s="39"/>
      <c r="C155" s="214" t="s">
        <v>131</v>
      </c>
      <c r="D155" s="214" t="s">
        <v>126</v>
      </c>
      <c r="E155" s="215" t="s">
        <v>162</v>
      </c>
      <c r="F155" s="216" t="s">
        <v>163</v>
      </c>
      <c r="G155" s="217" t="s">
        <v>129</v>
      </c>
      <c r="H155" s="218">
        <v>28.800000000000001</v>
      </c>
      <c r="I155" s="219"/>
      <c r="J155" s="220">
        <f>ROUND(I155*H155,2)</f>
        <v>0</v>
      </c>
      <c r="K155" s="216" t="s">
        <v>140</v>
      </c>
      <c r="L155" s="44"/>
      <c r="M155" s="221" t="s">
        <v>1</v>
      </c>
      <c r="N155" s="222" t="s">
        <v>41</v>
      </c>
      <c r="O155" s="91"/>
      <c r="P155" s="223">
        <f>O155*H155</f>
        <v>0</v>
      </c>
      <c r="Q155" s="223">
        <v>0</v>
      </c>
      <c r="R155" s="223">
        <f>Q155*H155</f>
        <v>0</v>
      </c>
      <c r="S155" s="223">
        <v>0.17999999999999999</v>
      </c>
      <c r="T155" s="224">
        <f>S155*H155</f>
        <v>5.1840000000000002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131</v>
      </c>
      <c r="AT155" s="225" t="s">
        <v>126</v>
      </c>
      <c r="AU155" s="225" t="s">
        <v>86</v>
      </c>
      <c r="AY155" s="17" t="s">
        <v>124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84</v>
      </c>
      <c r="BK155" s="226">
        <f>ROUND(I155*H155,2)</f>
        <v>0</v>
      </c>
      <c r="BL155" s="17" t="s">
        <v>131</v>
      </c>
      <c r="BM155" s="225" t="s">
        <v>164</v>
      </c>
    </row>
    <row r="156" s="2" customFormat="1">
      <c r="A156" s="38"/>
      <c r="B156" s="39"/>
      <c r="C156" s="40"/>
      <c r="D156" s="227" t="s">
        <v>133</v>
      </c>
      <c r="E156" s="40"/>
      <c r="F156" s="228" t="s">
        <v>165</v>
      </c>
      <c r="G156" s="40"/>
      <c r="H156" s="40"/>
      <c r="I156" s="229"/>
      <c r="J156" s="40"/>
      <c r="K156" s="40"/>
      <c r="L156" s="44"/>
      <c r="M156" s="230"/>
      <c r="N156" s="23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86</v>
      </c>
    </row>
    <row r="157" s="13" customFormat="1">
      <c r="A157" s="13"/>
      <c r="B157" s="232"/>
      <c r="C157" s="233"/>
      <c r="D157" s="227" t="s">
        <v>135</v>
      </c>
      <c r="E157" s="234" t="s">
        <v>1</v>
      </c>
      <c r="F157" s="235" t="s">
        <v>166</v>
      </c>
      <c r="G157" s="233"/>
      <c r="H157" s="234" t="s">
        <v>1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86</v>
      </c>
      <c r="AV157" s="13" t="s">
        <v>84</v>
      </c>
      <c r="AW157" s="13" t="s">
        <v>32</v>
      </c>
      <c r="AX157" s="13" t="s">
        <v>76</v>
      </c>
      <c r="AY157" s="241" t="s">
        <v>124</v>
      </c>
    </row>
    <row r="158" s="14" customFormat="1">
      <c r="A158" s="14"/>
      <c r="B158" s="242"/>
      <c r="C158" s="243"/>
      <c r="D158" s="227" t="s">
        <v>135</v>
      </c>
      <c r="E158" s="244" t="s">
        <v>1</v>
      </c>
      <c r="F158" s="245" t="s">
        <v>152</v>
      </c>
      <c r="G158" s="243"/>
      <c r="H158" s="246">
        <v>21.600000000000001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135</v>
      </c>
      <c r="AU158" s="252" t="s">
        <v>86</v>
      </c>
      <c r="AV158" s="14" t="s">
        <v>86</v>
      </c>
      <c r="AW158" s="14" t="s">
        <v>32</v>
      </c>
      <c r="AX158" s="14" t="s">
        <v>76</v>
      </c>
      <c r="AY158" s="252" t="s">
        <v>124</v>
      </c>
    </row>
    <row r="159" s="14" customFormat="1">
      <c r="A159" s="14"/>
      <c r="B159" s="242"/>
      <c r="C159" s="243"/>
      <c r="D159" s="227" t="s">
        <v>135</v>
      </c>
      <c r="E159" s="244" t="s">
        <v>1</v>
      </c>
      <c r="F159" s="245" t="s">
        <v>153</v>
      </c>
      <c r="G159" s="243"/>
      <c r="H159" s="246">
        <v>7.2000000000000002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135</v>
      </c>
      <c r="AU159" s="252" t="s">
        <v>86</v>
      </c>
      <c r="AV159" s="14" t="s">
        <v>86</v>
      </c>
      <c r="AW159" s="14" t="s">
        <v>32</v>
      </c>
      <c r="AX159" s="14" t="s">
        <v>76</v>
      </c>
      <c r="AY159" s="252" t="s">
        <v>124</v>
      </c>
    </row>
    <row r="160" s="15" customFormat="1">
      <c r="A160" s="15"/>
      <c r="B160" s="253"/>
      <c r="C160" s="254"/>
      <c r="D160" s="227" t="s">
        <v>135</v>
      </c>
      <c r="E160" s="255" t="s">
        <v>1</v>
      </c>
      <c r="F160" s="256" t="s">
        <v>154</v>
      </c>
      <c r="G160" s="254"/>
      <c r="H160" s="257">
        <v>28.800000000000001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135</v>
      </c>
      <c r="AU160" s="263" t="s">
        <v>86</v>
      </c>
      <c r="AV160" s="15" t="s">
        <v>131</v>
      </c>
      <c r="AW160" s="15" t="s">
        <v>32</v>
      </c>
      <c r="AX160" s="15" t="s">
        <v>84</v>
      </c>
      <c r="AY160" s="263" t="s">
        <v>124</v>
      </c>
    </row>
    <row r="161" s="2" customFormat="1" ht="33" customHeight="1">
      <c r="A161" s="38"/>
      <c r="B161" s="39"/>
      <c r="C161" s="214" t="s">
        <v>167</v>
      </c>
      <c r="D161" s="214" t="s">
        <v>126</v>
      </c>
      <c r="E161" s="215" t="s">
        <v>168</v>
      </c>
      <c r="F161" s="216" t="s">
        <v>169</v>
      </c>
      <c r="G161" s="217" t="s">
        <v>129</v>
      </c>
      <c r="H161" s="218">
        <v>2550</v>
      </c>
      <c r="I161" s="219"/>
      <c r="J161" s="220">
        <f>ROUND(I161*H161,2)</f>
        <v>0</v>
      </c>
      <c r="K161" s="216" t="s">
        <v>140</v>
      </c>
      <c r="L161" s="44"/>
      <c r="M161" s="221" t="s">
        <v>1</v>
      </c>
      <c r="N161" s="222" t="s">
        <v>41</v>
      </c>
      <c r="O161" s="91"/>
      <c r="P161" s="223">
        <f>O161*H161</f>
        <v>0</v>
      </c>
      <c r="Q161" s="223">
        <v>0</v>
      </c>
      <c r="R161" s="223">
        <f>Q161*H161</f>
        <v>0</v>
      </c>
      <c r="S161" s="223">
        <v>0.28999999999999998</v>
      </c>
      <c r="T161" s="224">
        <f>S161*H161</f>
        <v>739.5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131</v>
      </c>
      <c r="AT161" s="225" t="s">
        <v>126</v>
      </c>
      <c r="AU161" s="225" t="s">
        <v>86</v>
      </c>
      <c r="AY161" s="17" t="s">
        <v>124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84</v>
      </c>
      <c r="BK161" s="226">
        <f>ROUND(I161*H161,2)</f>
        <v>0</v>
      </c>
      <c r="BL161" s="17" t="s">
        <v>131</v>
      </c>
      <c r="BM161" s="225" t="s">
        <v>170</v>
      </c>
    </row>
    <row r="162" s="2" customFormat="1">
      <c r="A162" s="38"/>
      <c r="B162" s="39"/>
      <c r="C162" s="40"/>
      <c r="D162" s="227" t="s">
        <v>133</v>
      </c>
      <c r="E162" s="40"/>
      <c r="F162" s="228" t="s">
        <v>171</v>
      </c>
      <c r="G162" s="40"/>
      <c r="H162" s="40"/>
      <c r="I162" s="229"/>
      <c r="J162" s="40"/>
      <c r="K162" s="40"/>
      <c r="L162" s="44"/>
      <c r="M162" s="230"/>
      <c r="N162" s="23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86</v>
      </c>
    </row>
    <row r="163" s="13" customFormat="1">
      <c r="A163" s="13"/>
      <c r="B163" s="232"/>
      <c r="C163" s="233"/>
      <c r="D163" s="227" t="s">
        <v>135</v>
      </c>
      <c r="E163" s="234" t="s">
        <v>1</v>
      </c>
      <c r="F163" s="235" t="s">
        <v>172</v>
      </c>
      <c r="G163" s="233"/>
      <c r="H163" s="234" t="s">
        <v>1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86</v>
      </c>
      <c r="AV163" s="13" t="s">
        <v>84</v>
      </c>
      <c r="AW163" s="13" t="s">
        <v>32</v>
      </c>
      <c r="AX163" s="13" t="s">
        <v>76</v>
      </c>
      <c r="AY163" s="241" t="s">
        <v>124</v>
      </c>
    </row>
    <row r="164" s="14" customFormat="1">
      <c r="A164" s="14"/>
      <c r="B164" s="242"/>
      <c r="C164" s="243"/>
      <c r="D164" s="227" t="s">
        <v>135</v>
      </c>
      <c r="E164" s="244" t="s">
        <v>1</v>
      </c>
      <c r="F164" s="245" t="s">
        <v>173</v>
      </c>
      <c r="G164" s="243"/>
      <c r="H164" s="246">
        <v>1650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135</v>
      </c>
      <c r="AU164" s="252" t="s">
        <v>86</v>
      </c>
      <c r="AV164" s="14" t="s">
        <v>86</v>
      </c>
      <c r="AW164" s="14" t="s">
        <v>32</v>
      </c>
      <c r="AX164" s="14" t="s">
        <v>76</v>
      </c>
      <c r="AY164" s="252" t="s">
        <v>124</v>
      </c>
    </row>
    <row r="165" s="13" customFormat="1">
      <c r="A165" s="13"/>
      <c r="B165" s="232"/>
      <c r="C165" s="233"/>
      <c r="D165" s="227" t="s">
        <v>135</v>
      </c>
      <c r="E165" s="234" t="s">
        <v>1</v>
      </c>
      <c r="F165" s="235" t="s">
        <v>174</v>
      </c>
      <c r="G165" s="233"/>
      <c r="H165" s="234" t="s">
        <v>1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135</v>
      </c>
      <c r="AU165" s="241" t="s">
        <v>86</v>
      </c>
      <c r="AV165" s="13" t="s">
        <v>84</v>
      </c>
      <c r="AW165" s="13" t="s">
        <v>32</v>
      </c>
      <c r="AX165" s="13" t="s">
        <v>76</v>
      </c>
      <c r="AY165" s="241" t="s">
        <v>124</v>
      </c>
    </row>
    <row r="166" s="14" customFormat="1">
      <c r="A166" s="14"/>
      <c r="B166" s="242"/>
      <c r="C166" s="243"/>
      <c r="D166" s="227" t="s">
        <v>135</v>
      </c>
      <c r="E166" s="244" t="s">
        <v>1</v>
      </c>
      <c r="F166" s="245" t="s">
        <v>175</v>
      </c>
      <c r="G166" s="243"/>
      <c r="H166" s="246">
        <v>900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135</v>
      </c>
      <c r="AU166" s="252" t="s">
        <v>86</v>
      </c>
      <c r="AV166" s="14" t="s">
        <v>86</v>
      </c>
      <c r="AW166" s="14" t="s">
        <v>32</v>
      </c>
      <c r="AX166" s="14" t="s">
        <v>76</v>
      </c>
      <c r="AY166" s="252" t="s">
        <v>124</v>
      </c>
    </row>
    <row r="167" s="15" customFormat="1">
      <c r="A167" s="15"/>
      <c r="B167" s="253"/>
      <c r="C167" s="254"/>
      <c r="D167" s="227" t="s">
        <v>135</v>
      </c>
      <c r="E167" s="255" t="s">
        <v>1</v>
      </c>
      <c r="F167" s="256" t="s">
        <v>154</v>
      </c>
      <c r="G167" s="254"/>
      <c r="H167" s="257">
        <v>2550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3" t="s">
        <v>135</v>
      </c>
      <c r="AU167" s="263" t="s">
        <v>86</v>
      </c>
      <c r="AV167" s="15" t="s">
        <v>131</v>
      </c>
      <c r="AW167" s="15" t="s">
        <v>32</v>
      </c>
      <c r="AX167" s="15" t="s">
        <v>84</v>
      </c>
      <c r="AY167" s="263" t="s">
        <v>124</v>
      </c>
    </row>
    <row r="168" s="2" customFormat="1" ht="24.15" customHeight="1">
      <c r="A168" s="38"/>
      <c r="B168" s="39"/>
      <c r="C168" s="214" t="s">
        <v>176</v>
      </c>
      <c r="D168" s="214" t="s">
        <v>126</v>
      </c>
      <c r="E168" s="215" t="s">
        <v>177</v>
      </c>
      <c r="F168" s="216" t="s">
        <v>178</v>
      </c>
      <c r="G168" s="217" t="s">
        <v>129</v>
      </c>
      <c r="H168" s="218">
        <v>595.28999999999996</v>
      </c>
      <c r="I168" s="219"/>
      <c r="J168" s="220">
        <f>ROUND(I168*H168,2)</f>
        <v>0</v>
      </c>
      <c r="K168" s="216" t="s">
        <v>140</v>
      </c>
      <c r="L168" s="44"/>
      <c r="M168" s="221" t="s">
        <v>1</v>
      </c>
      <c r="N168" s="222" t="s">
        <v>41</v>
      </c>
      <c r="O168" s="91"/>
      <c r="P168" s="223">
        <f>O168*H168</f>
        <v>0</v>
      </c>
      <c r="Q168" s="223">
        <v>0</v>
      </c>
      <c r="R168" s="223">
        <f>Q168*H168</f>
        <v>0</v>
      </c>
      <c r="S168" s="223">
        <v>0.28999999999999998</v>
      </c>
      <c r="T168" s="224">
        <f>S168*H168</f>
        <v>172.63409999999999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131</v>
      </c>
      <c r="AT168" s="225" t="s">
        <v>126</v>
      </c>
      <c r="AU168" s="225" t="s">
        <v>86</v>
      </c>
      <c r="AY168" s="17" t="s">
        <v>124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84</v>
      </c>
      <c r="BK168" s="226">
        <f>ROUND(I168*H168,2)</f>
        <v>0</v>
      </c>
      <c r="BL168" s="17" t="s">
        <v>131</v>
      </c>
      <c r="BM168" s="225" t="s">
        <v>179</v>
      </c>
    </row>
    <row r="169" s="2" customFormat="1">
      <c r="A169" s="38"/>
      <c r="B169" s="39"/>
      <c r="C169" s="40"/>
      <c r="D169" s="227" t="s">
        <v>133</v>
      </c>
      <c r="E169" s="40"/>
      <c r="F169" s="228" t="s">
        <v>180</v>
      </c>
      <c r="G169" s="40"/>
      <c r="H169" s="40"/>
      <c r="I169" s="229"/>
      <c r="J169" s="40"/>
      <c r="K169" s="40"/>
      <c r="L169" s="44"/>
      <c r="M169" s="230"/>
      <c r="N169" s="23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133</v>
      </c>
      <c r="AU169" s="17" t="s">
        <v>86</v>
      </c>
    </row>
    <row r="170" s="13" customFormat="1">
      <c r="A170" s="13"/>
      <c r="B170" s="232"/>
      <c r="C170" s="233"/>
      <c r="D170" s="227" t="s">
        <v>135</v>
      </c>
      <c r="E170" s="234" t="s">
        <v>1</v>
      </c>
      <c r="F170" s="235" t="s">
        <v>181</v>
      </c>
      <c r="G170" s="233"/>
      <c r="H170" s="234" t="s">
        <v>1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135</v>
      </c>
      <c r="AU170" s="241" t="s">
        <v>86</v>
      </c>
      <c r="AV170" s="13" t="s">
        <v>84</v>
      </c>
      <c r="AW170" s="13" t="s">
        <v>32</v>
      </c>
      <c r="AX170" s="13" t="s">
        <v>76</v>
      </c>
      <c r="AY170" s="241" t="s">
        <v>124</v>
      </c>
    </row>
    <row r="171" s="14" customFormat="1">
      <c r="A171" s="14"/>
      <c r="B171" s="242"/>
      <c r="C171" s="243"/>
      <c r="D171" s="227" t="s">
        <v>135</v>
      </c>
      <c r="E171" s="244" t="s">
        <v>1</v>
      </c>
      <c r="F171" s="245" t="s">
        <v>182</v>
      </c>
      <c r="G171" s="243"/>
      <c r="H171" s="246">
        <v>147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135</v>
      </c>
      <c r="AU171" s="252" t="s">
        <v>86</v>
      </c>
      <c r="AV171" s="14" t="s">
        <v>86</v>
      </c>
      <c r="AW171" s="14" t="s">
        <v>32</v>
      </c>
      <c r="AX171" s="14" t="s">
        <v>76</v>
      </c>
      <c r="AY171" s="252" t="s">
        <v>124</v>
      </c>
    </row>
    <row r="172" s="13" customFormat="1">
      <c r="A172" s="13"/>
      <c r="B172" s="232"/>
      <c r="C172" s="233"/>
      <c r="D172" s="227" t="s">
        <v>135</v>
      </c>
      <c r="E172" s="234" t="s">
        <v>1</v>
      </c>
      <c r="F172" s="235" t="s">
        <v>183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86</v>
      </c>
      <c r="AV172" s="13" t="s">
        <v>84</v>
      </c>
      <c r="AW172" s="13" t="s">
        <v>32</v>
      </c>
      <c r="AX172" s="13" t="s">
        <v>76</v>
      </c>
      <c r="AY172" s="241" t="s">
        <v>124</v>
      </c>
    </row>
    <row r="173" s="14" customFormat="1">
      <c r="A173" s="14"/>
      <c r="B173" s="242"/>
      <c r="C173" s="243"/>
      <c r="D173" s="227" t="s">
        <v>135</v>
      </c>
      <c r="E173" s="244" t="s">
        <v>1</v>
      </c>
      <c r="F173" s="245" t="s">
        <v>184</v>
      </c>
      <c r="G173" s="243"/>
      <c r="H173" s="246">
        <v>164.63999999999999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135</v>
      </c>
      <c r="AU173" s="252" t="s">
        <v>86</v>
      </c>
      <c r="AV173" s="14" t="s">
        <v>86</v>
      </c>
      <c r="AW173" s="14" t="s">
        <v>32</v>
      </c>
      <c r="AX173" s="14" t="s">
        <v>76</v>
      </c>
      <c r="AY173" s="252" t="s">
        <v>124</v>
      </c>
    </row>
    <row r="174" s="13" customFormat="1">
      <c r="A174" s="13"/>
      <c r="B174" s="232"/>
      <c r="C174" s="233"/>
      <c r="D174" s="227" t="s">
        <v>135</v>
      </c>
      <c r="E174" s="234" t="s">
        <v>1</v>
      </c>
      <c r="F174" s="235" t="s">
        <v>185</v>
      </c>
      <c r="G174" s="233"/>
      <c r="H174" s="234" t="s">
        <v>1</v>
      </c>
      <c r="I174" s="236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135</v>
      </c>
      <c r="AU174" s="241" t="s">
        <v>86</v>
      </c>
      <c r="AV174" s="13" t="s">
        <v>84</v>
      </c>
      <c r="AW174" s="13" t="s">
        <v>32</v>
      </c>
      <c r="AX174" s="13" t="s">
        <v>76</v>
      </c>
      <c r="AY174" s="241" t="s">
        <v>124</v>
      </c>
    </row>
    <row r="175" s="14" customFormat="1">
      <c r="A175" s="14"/>
      <c r="B175" s="242"/>
      <c r="C175" s="243"/>
      <c r="D175" s="227" t="s">
        <v>135</v>
      </c>
      <c r="E175" s="244" t="s">
        <v>1</v>
      </c>
      <c r="F175" s="245" t="s">
        <v>186</v>
      </c>
      <c r="G175" s="243"/>
      <c r="H175" s="246">
        <v>164.69999999999999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135</v>
      </c>
      <c r="AU175" s="252" t="s">
        <v>86</v>
      </c>
      <c r="AV175" s="14" t="s">
        <v>86</v>
      </c>
      <c r="AW175" s="14" t="s">
        <v>32</v>
      </c>
      <c r="AX175" s="14" t="s">
        <v>76</v>
      </c>
      <c r="AY175" s="252" t="s">
        <v>124</v>
      </c>
    </row>
    <row r="176" s="13" customFormat="1">
      <c r="A176" s="13"/>
      <c r="B176" s="232"/>
      <c r="C176" s="233"/>
      <c r="D176" s="227" t="s">
        <v>135</v>
      </c>
      <c r="E176" s="234" t="s">
        <v>1</v>
      </c>
      <c r="F176" s="235" t="s">
        <v>187</v>
      </c>
      <c r="G176" s="233"/>
      <c r="H176" s="234" t="s">
        <v>1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135</v>
      </c>
      <c r="AU176" s="241" t="s">
        <v>86</v>
      </c>
      <c r="AV176" s="13" t="s">
        <v>84</v>
      </c>
      <c r="AW176" s="13" t="s">
        <v>32</v>
      </c>
      <c r="AX176" s="13" t="s">
        <v>76</v>
      </c>
      <c r="AY176" s="241" t="s">
        <v>124</v>
      </c>
    </row>
    <row r="177" s="14" customFormat="1">
      <c r="A177" s="14"/>
      <c r="B177" s="242"/>
      <c r="C177" s="243"/>
      <c r="D177" s="227" t="s">
        <v>135</v>
      </c>
      <c r="E177" s="244" t="s">
        <v>1</v>
      </c>
      <c r="F177" s="245" t="s">
        <v>188</v>
      </c>
      <c r="G177" s="243"/>
      <c r="H177" s="246">
        <v>118.95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135</v>
      </c>
      <c r="AU177" s="252" t="s">
        <v>86</v>
      </c>
      <c r="AV177" s="14" t="s">
        <v>86</v>
      </c>
      <c r="AW177" s="14" t="s">
        <v>32</v>
      </c>
      <c r="AX177" s="14" t="s">
        <v>76</v>
      </c>
      <c r="AY177" s="252" t="s">
        <v>124</v>
      </c>
    </row>
    <row r="178" s="15" customFormat="1">
      <c r="A178" s="15"/>
      <c r="B178" s="253"/>
      <c r="C178" s="254"/>
      <c r="D178" s="227" t="s">
        <v>135</v>
      </c>
      <c r="E178" s="255" t="s">
        <v>1</v>
      </c>
      <c r="F178" s="256" t="s">
        <v>154</v>
      </c>
      <c r="G178" s="254"/>
      <c r="H178" s="257">
        <v>595.28999999999996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135</v>
      </c>
      <c r="AU178" s="263" t="s">
        <v>86</v>
      </c>
      <c r="AV178" s="15" t="s">
        <v>131</v>
      </c>
      <c r="AW178" s="15" t="s">
        <v>32</v>
      </c>
      <c r="AX178" s="15" t="s">
        <v>84</v>
      </c>
      <c r="AY178" s="263" t="s">
        <v>124</v>
      </c>
    </row>
    <row r="179" s="2" customFormat="1" ht="24.15" customHeight="1">
      <c r="A179" s="38"/>
      <c r="B179" s="39"/>
      <c r="C179" s="214" t="s">
        <v>189</v>
      </c>
      <c r="D179" s="214" t="s">
        <v>126</v>
      </c>
      <c r="E179" s="215" t="s">
        <v>190</v>
      </c>
      <c r="F179" s="216" t="s">
        <v>191</v>
      </c>
      <c r="G179" s="217" t="s">
        <v>129</v>
      </c>
      <c r="H179" s="218">
        <v>1100</v>
      </c>
      <c r="I179" s="219"/>
      <c r="J179" s="220">
        <f>ROUND(I179*H179,2)</f>
        <v>0</v>
      </c>
      <c r="K179" s="216" t="s">
        <v>140</v>
      </c>
      <c r="L179" s="44"/>
      <c r="M179" s="221" t="s">
        <v>1</v>
      </c>
      <c r="N179" s="222" t="s">
        <v>41</v>
      </c>
      <c r="O179" s="91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131</v>
      </c>
      <c r="AT179" s="225" t="s">
        <v>126</v>
      </c>
      <c r="AU179" s="225" t="s">
        <v>86</v>
      </c>
      <c r="AY179" s="17" t="s">
        <v>124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84</v>
      </c>
      <c r="BK179" s="226">
        <f>ROUND(I179*H179,2)</f>
        <v>0</v>
      </c>
      <c r="BL179" s="17" t="s">
        <v>131</v>
      </c>
      <c r="BM179" s="225" t="s">
        <v>192</v>
      </c>
    </row>
    <row r="180" s="2" customFormat="1">
      <c r="A180" s="38"/>
      <c r="B180" s="39"/>
      <c r="C180" s="40"/>
      <c r="D180" s="227" t="s">
        <v>133</v>
      </c>
      <c r="E180" s="40"/>
      <c r="F180" s="228" t="s">
        <v>193</v>
      </c>
      <c r="G180" s="40"/>
      <c r="H180" s="40"/>
      <c r="I180" s="229"/>
      <c r="J180" s="40"/>
      <c r="K180" s="40"/>
      <c r="L180" s="44"/>
      <c r="M180" s="230"/>
      <c r="N180" s="23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86</v>
      </c>
    </row>
    <row r="181" s="13" customFormat="1">
      <c r="A181" s="13"/>
      <c r="B181" s="232"/>
      <c r="C181" s="233"/>
      <c r="D181" s="227" t="s">
        <v>135</v>
      </c>
      <c r="E181" s="234" t="s">
        <v>1</v>
      </c>
      <c r="F181" s="235" t="s">
        <v>194</v>
      </c>
      <c r="G181" s="233"/>
      <c r="H181" s="234" t="s">
        <v>1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135</v>
      </c>
      <c r="AU181" s="241" t="s">
        <v>86</v>
      </c>
      <c r="AV181" s="13" t="s">
        <v>84</v>
      </c>
      <c r="AW181" s="13" t="s">
        <v>32</v>
      </c>
      <c r="AX181" s="13" t="s">
        <v>76</v>
      </c>
      <c r="AY181" s="241" t="s">
        <v>124</v>
      </c>
    </row>
    <row r="182" s="13" customFormat="1">
      <c r="A182" s="13"/>
      <c r="B182" s="232"/>
      <c r="C182" s="233"/>
      <c r="D182" s="227" t="s">
        <v>135</v>
      </c>
      <c r="E182" s="234" t="s">
        <v>1</v>
      </c>
      <c r="F182" s="235" t="s">
        <v>195</v>
      </c>
      <c r="G182" s="233"/>
      <c r="H182" s="234" t="s">
        <v>1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86</v>
      </c>
      <c r="AV182" s="13" t="s">
        <v>84</v>
      </c>
      <c r="AW182" s="13" t="s">
        <v>32</v>
      </c>
      <c r="AX182" s="13" t="s">
        <v>76</v>
      </c>
      <c r="AY182" s="241" t="s">
        <v>124</v>
      </c>
    </row>
    <row r="183" s="14" customFormat="1">
      <c r="A183" s="14"/>
      <c r="B183" s="242"/>
      <c r="C183" s="243"/>
      <c r="D183" s="227" t="s">
        <v>135</v>
      </c>
      <c r="E183" s="244" t="s">
        <v>1</v>
      </c>
      <c r="F183" s="245" t="s">
        <v>196</v>
      </c>
      <c r="G183" s="243"/>
      <c r="H183" s="246">
        <v>1100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135</v>
      </c>
      <c r="AU183" s="252" t="s">
        <v>86</v>
      </c>
      <c r="AV183" s="14" t="s">
        <v>86</v>
      </c>
      <c r="AW183" s="14" t="s">
        <v>32</v>
      </c>
      <c r="AX183" s="14" t="s">
        <v>84</v>
      </c>
      <c r="AY183" s="252" t="s">
        <v>124</v>
      </c>
    </row>
    <row r="184" s="2" customFormat="1" ht="24.15" customHeight="1">
      <c r="A184" s="38"/>
      <c r="B184" s="39"/>
      <c r="C184" s="214" t="s">
        <v>197</v>
      </c>
      <c r="D184" s="214" t="s">
        <v>126</v>
      </c>
      <c r="E184" s="215" t="s">
        <v>198</v>
      </c>
      <c r="F184" s="216" t="s">
        <v>199</v>
      </c>
      <c r="G184" s="217" t="s">
        <v>129</v>
      </c>
      <c r="H184" s="218">
        <v>1805</v>
      </c>
      <c r="I184" s="219"/>
      <c r="J184" s="220">
        <f>ROUND(I184*H184,2)</f>
        <v>0</v>
      </c>
      <c r="K184" s="216" t="s">
        <v>140</v>
      </c>
      <c r="L184" s="44"/>
      <c r="M184" s="221" t="s">
        <v>1</v>
      </c>
      <c r="N184" s="222" t="s">
        <v>41</v>
      </c>
      <c r="O184" s="91"/>
      <c r="P184" s="223">
        <f>O184*H184</f>
        <v>0</v>
      </c>
      <c r="Q184" s="223">
        <v>2.0000000000000002E-05</v>
      </c>
      <c r="R184" s="223">
        <f>Q184*H184</f>
        <v>0.0361</v>
      </c>
      <c r="S184" s="223">
        <v>0.161</v>
      </c>
      <c r="T184" s="224">
        <f>S184*H184</f>
        <v>290.60500000000002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131</v>
      </c>
      <c r="AT184" s="225" t="s">
        <v>126</v>
      </c>
      <c r="AU184" s="225" t="s">
        <v>86</v>
      </c>
      <c r="AY184" s="17" t="s">
        <v>124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84</v>
      </c>
      <c r="BK184" s="226">
        <f>ROUND(I184*H184,2)</f>
        <v>0</v>
      </c>
      <c r="BL184" s="17" t="s">
        <v>131</v>
      </c>
      <c r="BM184" s="225" t="s">
        <v>200</v>
      </c>
    </row>
    <row r="185" s="2" customFormat="1">
      <c r="A185" s="38"/>
      <c r="B185" s="39"/>
      <c r="C185" s="40"/>
      <c r="D185" s="227" t="s">
        <v>133</v>
      </c>
      <c r="E185" s="40"/>
      <c r="F185" s="228" t="s">
        <v>201</v>
      </c>
      <c r="G185" s="40"/>
      <c r="H185" s="40"/>
      <c r="I185" s="229"/>
      <c r="J185" s="40"/>
      <c r="K185" s="40"/>
      <c r="L185" s="44"/>
      <c r="M185" s="230"/>
      <c r="N185" s="23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86</v>
      </c>
    </row>
    <row r="186" s="13" customFormat="1">
      <c r="A186" s="13"/>
      <c r="B186" s="232"/>
      <c r="C186" s="233"/>
      <c r="D186" s="227" t="s">
        <v>135</v>
      </c>
      <c r="E186" s="234" t="s">
        <v>1</v>
      </c>
      <c r="F186" s="235" t="s">
        <v>202</v>
      </c>
      <c r="G186" s="233"/>
      <c r="H186" s="234" t="s">
        <v>1</v>
      </c>
      <c r="I186" s="236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135</v>
      </c>
      <c r="AU186" s="241" t="s">
        <v>86</v>
      </c>
      <c r="AV186" s="13" t="s">
        <v>84</v>
      </c>
      <c r="AW186" s="13" t="s">
        <v>32</v>
      </c>
      <c r="AX186" s="13" t="s">
        <v>76</v>
      </c>
      <c r="AY186" s="241" t="s">
        <v>124</v>
      </c>
    </row>
    <row r="187" s="14" customFormat="1">
      <c r="A187" s="14"/>
      <c r="B187" s="242"/>
      <c r="C187" s="243"/>
      <c r="D187" s="227" t="s">
        <v>135</v>
      </c>
      <c r="E187" s="244" t="s">
        <v>1</v>
      </c>
      <c r="F187" s="245" t="s">
        <v>203</v>
      </c>
      <c r="G187" s="243"/>
      <c r="H187" s="246">
        <v>600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135</v>
      </c>
      <c r="AU187" s="252" t="s">
        <v>86</v>
      </c>
      <c r="AV187" s="14" t="s">
        <v>86</v>
      </c>
      <c r="AW187" s="14" t="s">
        <v>32</v>
      </c>
      <c r="AX187" s="14" t="s">
        <v>76</v>
      </c>
      <c r="AY187" s="252" t="s">
        <v>124</v>
      </c>
    </row>
    <row r="188" s="13" customFormat="1">
      <c r="A188" s="13"/>
      <c r="B188" s="232"/>
      <c r="C188" s="233"/>
      <c r="D188" s="227" t="s">
        <v>135</v>
      </c>
      <c r="E188" s="234" t="s">
        <v>1</v>
      </c>
      <c r="F188" s="235" t="s">
        <v>204</v>
      </c>
      <c r="G188" s="233"/>
      <c r="H188" s="234" t="s">
        <v>1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86</v>
      </c>
      <c r="AV188" s="13" t="s">
        <v>84</v>
      </c>
      <c r="AW188" s="13" t="s">
        <v>32</v>
      </c>
      <c r="AX188" s="13" t="s">
        <v>76</v>
      </c>
      <c r="AY188" s="241" t="s">
        <v>124</v>
      </c>
    </row>
    <row r="189" s="14" customFormat="1">
      <c r="A189" s="14"/>
      <c r="B189" s="242"/>
      <c r="C189" s="243"/>
      <c r="D189" s="227" t="s">
        <v>135</v>
      </c>
      <c r="E189" s="244" t="s">
        <v>1</v>
      </c>
      <c r="F189" s="245" t="s">
        <v>205</v>
      </c>
      <c r="G189" s="243"/>
      <c r="H189" s="246">
        <v>105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135</v>
      </c>
      <c r="AU189" s="252" t="s">
        <v>86</v>
      </c>
      <c r="AV189" s="14" t="s">
        <v>86</v>
      </c>
      <c r="AW189" s="14" t="s">
        <v>32</v>
      </c>
      <c r="AX189" s="14" t="s">
        <v>76</v>
      </c>
      <c r="AY189" s="252" t="s">
        <v>124</v>
      </c>
    </row>
    <row r="190" s="13" customFormat="1">
      <c r="A190" s="13"/>
      <c r="B190" s="232"/>
      <c r="C190" s="233"/>
      <c r="D190" s="227" t="s">
        <v>135</v>
      </c>
      <c r="E190" s="234" t="s">
        <v>1</v>
      </c>
      <c r="F190" s="235" t="s">
        <v>206</v>
      </c>
      <c r="G190" s="233"/>
      <c r="H190" s="234" t="s">
        <v>1</v>
      </c>
      <c r="I190" s="236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135</v>
      </c>
      <c r="AU190" s="241" t="s">
        <v>86</v>
      </c>
      <c r="AV190" s="13" t="s">
        <v>84</v>
      </c>
      <c r="AW190" s="13" t="s">
        <v>32</v>
      </c>
      <c r="AX190" s="13" t="s">
        <v>76</v>
      </c>
      <c r="AY190" s="241" t="s">
        <v>124</v>
      </c>
    </row>
    <row r="191" s="14" customFormat="1">
      <c r="A191" s="14"/>
      <c r="B191" s="242"/>
      <c r="C191" s="243"/>
      <c r="D191" s="227" t="s">
        <v>135</v>
      </c>
      <c r="E191" s="244" t="s">
        <v>1</v>
      </c>
      <c r="F191" s="245" t="s">
        <v>207</v>
      </c>
      <c r="G191" s="243"/>
      <c r="H191" s="246">
        <v>1100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135</v>
      </c>
      <c r="AU191" s="252" t="s">
        <v>86</v>
      </c>
      <c r="AV191" s="14" t="s">
        <v>86</v>
      </c>
      <c r="AW191" s="14" t="s">
        <v>32</v>
      </c>
      <c r="AX191" s="14" t="s">
        <v>76</v>
      </c>
      <c r="AY191" s="252" t="s">
        <v>124</v>
      </c>
    </row>
    <row r="192" s="15" customFormat="1">
      <c r="A192" s="15"/>
      <c r="B192" s="253"/>
      <c r="C192" s="254"/>
      <c r="D192" s="227" t="s">
        <v>135</v>
      </c>
      <c r="E192" s="255" t="s">
        <v>1</v>
      </c>
      <c r="F192" s="256" t="s">
        <v>154</v>
      </c>
      <c r="G192" s="254"/>
      <c r="H192" s="257">
        <v>1805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135</v>
      </c>
      <c r="AU192" s="263" t="s">
        <v>86</v>
      </c>
      <c r="AV192" s="15" t="s">
        <v>131</v>
      </c>
      <c r="AW192" s="15" t="s">
        <v>32</v>
      </c>
      <c r="AX192" s="15" t="s">
        <v>84</v>
      </c>
      <c r="AY192" s="263" t="s">
        <v>124</v>
      </c>
    </row>
    <row r="193" s="2" customFormat="1" ht="24.15" customHeight="1">
      <c r="A193" s="38"/>
      <c r="B193" s="39"/>
      <c r="C193" s="214" t="s">
        <v>208</v>
      </c>
      <c r="D193" s="214" t="s">
        <v>126</v>
      </c>
      <c r="E193" s="215" t="s">
        <v>209</v>
      </c>
      <c r="F193" s="216" t="s">
        <v>210</v>
      </c>
      <c r="G193" s="217" t="s">
        <v>129</v>
      </c>
      <c r="H193" s="218">
        <v>5550</v>
      </c>
      <c r="I193" s="219"/>
      <c r="J193" s="220">
        <f>ROUND(I193*H193,2)</f>
        <v>0</v>
      </c>
      <c r="K193" s="216" t="s">
        <v>140</v>
      </c>
      <c r="L193" s="44"/>
      <c r="M193" s="221" t="s">
        <v>1</v>
      </c>
      <c r="N193" s="222" t="s">
        <v>41</v>
      </c>
      <c r="O193" s="91"/>
      <c r="P193" s="223">
        <f>O193*H193</f>
        <v>0</v>
      </c>
      <c r="Q193" s="223">
        <v>1.0000000000000001E-05</v>
      </c>
      <c r="R193" s="223">
        <f>Q193*H193</f>
        <v>0.055500000000000008</v>
      </c>
      <c r="S193" s="223">
        <v>0.11500000000000001</v>
      </c>
      <c r="T193" s="224">
        <f>S193*H193</f>
        <v>638.25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131</v>
      </c>
      <c r="AT193" s="225" t="s">
        <v>126</v>
      </c>
      <c r="AU193" s="225" t="s">
        <v>86</v>
      </c>
      <c r="AY193" s="17" t="s">
        <v>124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84</v>
      </c>
      <c r="BK193" s="226">
        <f>ROUND(I193*H193,2)</f>
        <v>0</v>
      </c>
      <c r="BL193" s="17" t="s">
        <v>131</v>
      </c>
      <c r="BM193" s="225" t="s">
        <v>211</v>
      </c>
    </row>
    <row r="194" s="2" customFormat="1">
      <c r="A194" s="38"/>
      <c r="B194" s="39"/>
      <c r="C194" s="40"/>
      <c r="D194" s="227" t="s">
        <v>133</v>
      </c>
      <c r="E194" s="40"/>
      <c r="F194" s="228" t="s">
        <v>212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133</v>
      </c>
      <c r="AU194" s="17" t="s">
        <v>86</v>
      </c>
    </row>
    <row r="195" s="2" customFormat="1" ht="16.5" customHeight="1">
      <c r="A195" s="38"/>
      <c r="B195" s="39"/>
      <c r="C195" s="214" t="s">
        <v>213</v>
      </c>
      <c r="D195" s="214" t="s">
        <v>126</v>
      </c>
      <c r="E195" s="215" t="s">
        <v>214</v>
      </c>
      <c r="F195" s="216" t="s">
        <v>215</v>
      </c>
      <c r="G195" s="217" t="s">
        <v>216</v>
      </c>
      <c r="H195" s="218">
        <v>204</v>
      </c>
      <c r="I195" s="219"/>
      <c r="J195" s="220">
        <f>ROUND(I195*H195,2)</f>
        <v>0</v>
      </c>
      <c r="K195" s="216" t="s">
        <v>140</v>
      </c>
      <c r="L195" s="44"/>
      <c r="M195" s="221" t="s">
        <v>1</v>
      </c>
      <c r="N195" s="222" t="s">
        <v>41</v>
      </c>
      <c r="O195" s="91"/>
      <c r="P195" s="223">
        <f>O195*H195</f>
        <v>0</v>
      </c>
      <c r="Q195" s="223">
        <v>0</v>
      </c>
      <c r="R195" s="223">
        <f>Q195*H195</f>
        <v>0</v>
      </c>
      <c r="S195" s="223">
        <v>0.23000000000000001</v>
      </c>
      <c r="T195" s="224">
        <f>S195*H195</f>
        <v>46.920000000000002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131</v>
      </c>
      <c r="AT195" s="225" t="s">
        <v>126</v>
      </c>
      <c r="AU195" s="225" t="s">
        <v>86</v>
      </c>
      <c r="AY195" s="17" t="s">
        <v>124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84</v>
      </c>
      <c r="BK195" s="226">
        <f>ROUND(I195*H195,2)</f>
        <v>0</v>
      </c>
      <c r="BL195" s="17" t="s">
        <v>131</v>
      </c>
      <c r="BM195" s="225" t="s">
        <v>217</v>
      </c>
    </row>
    <row r="196" s="2" customFormat="1">
      <c r="A196" s="38"/>
      <c r="B196" s="39"/>
      <c r="C196" s="40"/>
      <c r="D196" s="227" t="s">
        <v>133</v>
      </c>
      <c r="E196" s="40"/>
      <c r="F196" s="228" t="s">
        <v>218</v>
      </c>
      <c r="G196" s="40"/>
      <c r="H196" s="40"/>
      <c r="I196" s="229"/>
      <c r="J196" s="40"/>
      <c r="K196" s="40"/>
      <c r="L196" s="44"/>
      <c r="M196" s="230"/>
      <c r="N196" s="23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133</v>
      </c>
      <c r="AU196" s="17" t="s">
        <v>86</v>
      </c>
    </row>
    <row r="197" s="13" customFormat="1">
      <c r="A197" s="13"/>
      <c r="B197" s="232"/>
      <c r="C197" s="233"/>
      <c r="D197" s="227" t="s">
        <v>135</v>
      </c>
      <c r="E197" s="234" t="s">
        <v>1</v>
      </c>
      <c r="F197" s="235" t="s">
        <v>219</v>
      </c>
      <c r="G197" s="233"/>
      <c r="H197" s="234" t="s">
        <v>1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86</v>
      </c>
      <c r="AV197" s="13" t="s">
        <v>84</v>
      </c>
      <c r="AW197" s="13" t="s">
        <v>32</v>
      </c>
      <c r="AX197" s="13" t="s">
        <v>76</v>
      </c>
      <c r="AY197" s="241" t="s">
        <v>124</v>
      </c>
    </row>
    <row r="198" s="14" customFormat="1">
      <c r="A198" s="14"/>
      <c r="B198" s="242"/>
      <c r="C198" s="243"/>
      <c r="D198" s="227" t="s">
        <v>135</v>
      </c>
      <c r="E198" s="244" t="s">
        <v>1</v>
      </c>
      <c r="F198" s="245" t="s">
        <v>220</v>
      </c>
      <c r="G198" s="243"/>
      <c r="H198" s="246">
        <v>23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135</v>
      </c>
      <c r="AU198" s="252" t="s">
        <v>86</v>
      </c>
      <c r="AV198" s="14" t="s">
        <v>86</v>
      </c>
      <c r="AW198" s="14" t="s">
        <v>32</v>
      </c>
      <c r="AX198" s="14" t="s">
        <v>76</v>
      </c>
      <c r="AY198" s="252" t="s">
        <v>124</v>
      </c>
    </row>
    <row r="199" s="14" customFormat="1">
      <c r="A199" s="14"/>
      <c r="B199" s="242"/>
      <c r="C199" s="243"/>
      <c r="D199" s="227" t="s">
        <v>135</v>
      </c>
      <c r="E199" s="244" t="s">
        <v>1</v>
      </c>
      <c r="F199" s="245" t="s">
        <v>221</v>
      </c>
      <c r="G199" s="243"/>
      <c r="H199" s="246">
        <v>44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135</v>
      </c>
      <c r="AU199" s="252" t="s">
        <v>86</v>
      </c>
      <c r="AV199" s="14" t="s">
        <v>86</v>
      </c>
      <c r="AW199" s="14" t="s">
        <v>32</v>
      </c>
      <c r="AX199" s="14" t="s">
        <v>76</v>
      </c>
      <c r="AY199" s="252" t="s">
        <v>124</v>
      </c>
    </row>
    <row r="200" s="14" customFormat="1">
      <c r="A200" s="14"/>
      <c r="B200" s="242"/>
      <c r="C200" s="243"/>
      <c r="D200" s="227" t="s">
        <v>135</v>
      </c>
      <c r="E200" s="244" t="s">
        <v>1</v>
      </c>
      <c r="F200" s="245" t="s">
        <v>222</v>
      </c>
      <c r="G200" s="243"/>
      <c r="H200" s="246">
        <v>10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135</v>
      </c>
      <c r="AU200" s="252" t="s">
        <v>86</v>
      </c>
      <c r="AV200" s="14" t="s">
        <v>86</v>
      </c>
      <c r="AW200" s="14" t="s">
        <v>32</v>
      </c>
      <c r="AX200" s="14" t="s">
        <v>76</v>
      </c>
      <c r="AY200" s="252" t="s">
        <v>124</v>
      </c>
    </row>
    <row r="201" s="14" customFormat="1">
      <c r="A201" s="14"/>
      <c r="B201" s="242"/>
      <c r="C201" s="243"/>
      <c r="D201" s="227" t="s">
        <v>135</v>
      </c>
      <c r="E201" s="244" t="s">
        <v>1</v>
      </c>
      <c r="F201" s="245" t="s">
        <v>223</v>
      </c>
      <c r="G201" s="243"/>
      <c r="H201" s="246">
        <v>10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135</v>
      </c>
      <c r="AU201" s="252" t="s">
        <v>86</v>
      </c>
      <c r="AV201" s="14" t="s">
        <v>86</v>
      </c>
      <c r="AW201" s="14" t="s">
        <v>32</v>
      </c>
      <c r="AX201" s="14" t="s">
        <v>76</v>
      </c>
      <c r="AY201" s="252" t="s">
        <v>124</v>
      </c>
    </row>
    <row r="202" s="14" customFormat="1">
      <c r="A202" s="14"/>
      <c r="B202" s="242"/>
      <c r="C202" s="243"/>
      <c r="D202" s="227" t="s">
        <v>135</v>
      </c>
      <c r="E202" s="244" t="s">
        <v>1</v>
      </c>
      <c r="F202" s="245" t="s">
        <v>224</v>
      </c>
      <c r="G202" s="243"/>
      <c r="H202" s="246">
        <v>5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135</v>
      </c>
      <c r="AU202" s="252" t="s">
        <v>86</v>
      </c>
      <c r="AV202" s="14" t="s">
        <v>86</v>
      </c>
      <c r="AW202" s="14" t="s">
        <v>32</v>
      </c>
      <c r="AX202" s="14" t="s">
        <v>76</v>
      </c>
      <c r="AY202" s="252" t="s">
        <v>124</v>
      </c>
    </row>
    <row r="203" s="14" customFormat="1">
      <c r="A203" s="14"/>
      <c r="B203" s="242"/>
      <c r="C203" s="243"/>
      <c r="D203" s="227" t="s">
        <v>135</v>
      </c>
      <c r="E203" s="244" t="s">
        <v>1</v>
      </c>
      <c r="F203" s="245" t="s">
        <v>225</v>
      </c>
      <c r="G203" s="243"/>
      <c r="H203" s="246">
        <v>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135</v>
      </c>
      <c r="AU203" s="252" t="s">
        <v>86</v>
      </c>
      <c r="AV203" s="14" t="s">
        <v>86</v>
      </c>
      <c r="AW203" s="14" t="s">
        <v>32</v>
      </c>
      <c r="AX203" s="14" t="s">
        <v>76</v>
      </c>
      <c r="AY203" s="252" t="s">
        <v>124</v>
      </c>
    </row>
    <row r="204" s="13" customFormat="1">
      <c r="A204" s="13"/>
      <c r="B204" s="232"/>
      <c r="C204" s="233"/>
      <c r="D204" s="227" t="s">
        <v>135</v>
      </c>
      <c r="E204" s="234" t="s">
        <v>1</v>
      </c>
      <c r="F204" s="235" t="s">
        <v>226</v>
      </c>
      <c r="G204" s="233"/>
      <c r="H204" s="234" t="s">
        <v>1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135</v>
      </c>
      <c r="AU204" s="241" t="s">
        <v>86</v>
      </c>
      <c r="AV204" s="13" t="s">
        <v>84</v>
      </c>
      <c r="AW204" s="13" t="s">
        <v>32</v>
      </c>
      <c r="AX204" s="13" t="s">
        <v>76</v>
      </c>
      <c r="AY204" s="241" t="s">
        <v>124</v>
      </c>
    </row>
    <row r="205" s="14" customFormat="1">
      <c r="A205" s="14"/>
      <c r="B205" s="242"/>
      <c r="C205" s="243"/>
      <c r="D205" s="227" t="s">
        <v>135</v>
      </c>
      <c r="E205" s="244" t="s">
        <v>1</v>
      </c>
      <c r="F205" s="245" t="s">
        <v>227</v>
      </c>
      <c r="G205" s="243"/>
      <c r="H205" s="246">
        <v>4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135</v>
      </c>
      <c r="AU205" s="252" t="s">
        <v>86</v>
      </c>
      <c r="AV205" s="14" t="s">
        <v>86</v>
      </c>
      <c r="AW205" s="14" t="s">
        <v>32</v>
      </c>
      <c r="AX205" s="14" t="s">
        <v>76</v>
      </c>
      <c r="AY205" s="252" t="s">
        <v>124</v>
      </c>
    </row>
    <row r="206" s="14" customFormat="1">
      <c r="A206" s="14"/>
      <c r="B206" s="242"/>
      <c r="C206" s="243"/>
      <c r="D206" s="227" t="s">
        <v>135</v>
      </c>
      <c r="E206" s="244" t="s">
        <v>1</v>
      </c>
      <c r="F206" s="245" t="s">
        <v>228</v>
      </c>
      <c r="G206" s="243"/>
      <c r="H206" s="246">
        <v>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135</v>
      </c>
      <c r="AU206" s="252" t="s">
        <v>86</v>
      </c>
      <c r="AV206" s="14" t="s">
        <v>86</v>
      </c>
      <c r="AW206" s="14" t="s">
        <v>32</v>
      </c>
      <c r="AX206" s="14" t="s">
        <v>76</v>
      </c>
      <c r="AY206" s="252" t="s">
        <v>124</v>
      </c>
    </row>
    <row r="207" s="14" customFormat="1">
      <c r="A207" s="14"/>
      <c r="B207" s="242"/>
      <c r="C207" s="243"/>
      <c r="D207" s="227" t="s">
        <v>135</v>
      </c>
      <c r="E207" s="244" t="s">
        <v>1</v>
      </c>
      <c r="F207" s="245" t="s">
        <v>229</v>
      </c>
      <c r="G207" s="243"/>
      <c r="H207" s="246">
        <v>21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135</v>
      </c>
      <c r="AU207" s="252" t="s">
        <v>86</v>
      </c>
      <c r="AV207" s="14" t="s">
        <v>86</v>
      </c>
      <c r="AW207" s="14" t="s">
        <v>32</v>
      </c>
      <c r="AX207" s="14" t="s">
        <v>76</v>
      </c>
      <c r="AY207" s="252" t="s">
        <v>124</v>
      </c>
    </row>
    <row r="208" s="14" customFormat="1">
      <c r="A208" s="14"/>
      <c r="B208" s="242"/>
      <c r="C208" s="243"/>
      <c r="D208" s="227" t="s">
        <v>135</v>
      </c>
      <c r="E208" s="244" t="s">
        <v>1</v>
      </c>
      <c r="F208" s="245" t="s">
        <v>230</v>
      </c>
      <c r="G208" s="243"/>
      <c r="H208" s="246">
        <v>13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135</v>
      </c>
      <c r="AU208" s="252" t="s">
        <v>86</v>
      </c>
      <c r="AV208" s="14" t="s">
        <v>86</v>
      </c>
      <c r="AW208" s="14" t="s">
        <v>32</v>
      </c>
      <c r="AX208" s="14" t="s">
        <v>76</v>
      </c>
      <c r="AY208" s="252" t="s">
        <v>124</v>
      </c>
    </row>
    <row r="209" s="14" customFormat="1">
      <c r="A209" s="14"/>
      <c r="B209" s="242"/>
      <c r="C209" s="243"/>
      <c r="D209" s="227" t="s">
        <v>135</v>
      </c>
      <c r="E209" s="244" t="s">
        <v>1</v>
      </c>
      <c r="F209" s="245" t="s">
        <v>231</v>
      </c>
      <c r="G209" s="243"/>
      <c r="H209" s="246">
        <v>13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135</v>
      </c>
      <c r="AU209" s="252" t="s">
        <v>86</v>
      </c>
      <c r="AV209" s="14" t="s">
        <v>86</v>
      </c>
      <c r="AW209" s="14" t="s">
        <v>32</v>
      </c>
      <c r="AX209" s="14" t="s">
        <v>76</v>
      </c>
      <c r="AY209" s="252" t="s">
        <v>124</v>
      </c>
    </row>
    <row r="210" s="14" customFormat="1">
      <c r="A210" s="14"/>
      <c r="B210" s="242"/>
      <c r="C210" s="243"/>
      <c r="D210" s="227" t="s">
        <v>135</v>
      </c>
      <c r="E210" s="244" t="s">
        <v>1</v>
      </c>
      <c r="F210" s="245" t="s">
        <v>232</v>
      </c>
      <c r="G210" s="243"/>
      <c r="H210" s="246">
        <v>8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135</v>
      </c>
      <c r="AU210" s="252" t="s">
        <v>86</v>
      </c>
      <c r="AV210" s="14" t="s">
        <v>86</v>
      </c>
      <c r="AW210" s="14" t="s">
        <v>32</v>
      </c>
      <c r="AX210" s="14" t="s">
        <v>76</v>
      </c>
      <c r="AY210" s="252" t="s">
        <v>124</v>
      </c>
    </row>
    <row r="211" s="14" customFormat="1">
      <c r="A211" s="14"/>
      <c r="B211" s="242"/>
      <c r="C211" s="243"/>
      <c r="D211" s="227" t="s">
        <v>135</v>
      </c>
      <c r="E211" s="244" t="s">
        <v>1</v>
      </c>
      <c r="F211" s="245" t="s">
        <v>233</v>
      </c>
      <c r="G211" s="243"/>
      <c r="H211" s="246">
        <v>15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135</v>
      </c>
      <c r="AU211" s="252" t="s">
        <v>86</v>
      </c>
      <c r="AV211" s="14" t="s">
        <v>86</v>
      </c>
      <c r="AW211" s="14" t="s">
        <v>32</v>
      </c>
      <c r="AX211" s="14" t="s">
        <v>76</v>
      </c>
      <c r="AY211" s="252" t="s">
        <v>124</v>
      </c>
    </row>
    <row r="212" s="14" customFormat="1">
      <c r="A212" s="14"/>
      <c r="B212" s="242"/>
      <c r="C212" s="243"/>
      <c r="D212" s="227" t="s">
        <v>135</v>
      </c>
      <c r="E212" s="244" t="s">
        <v>1</v>
      </c>
      <c r="F212" s="245" t="s">
        <v>234</v>
      </c>
      <c r="G212" s="243"/>
      <c r="H212" s="246">
        <v>26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135</v>
      </c>
      <c r="AU212" s="252" t="s">
        <v>86</v>
      </c>
      <c r="AV212" s="14" t="s">
        <v>86</v>
      </c>
      <c r="AW212" s="14" t="s">
        <v>32</v>
      </c>
      <c r="AX212" s="14" t="s">
        <v>76</v>
      </c>
      <c r="AY212" s="252" t="s">
        <v>124</v>
      </c>
    </row>
    <row r="213" s="15" customFormat="1">
      <c r="A213" s="15"/>
      <c r="B213" s="253"/>
      <c r="C213" s="254"/>
      <c r="D213" s="227" t="s">
        <v>135</v>
      </c>
      <c r="E213" s="255" t="s">
        <v>1</v>
      </c>
      <c r="F213" s="256" t="s">
        <v>154</v>
      </c>
      <c r="G213" s="254"/>
      <c r="H213" s="257">
        <v>204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3" t="s">
        <v>135</v>
      </c>
      <c r="AU213" s="263" t="s">
        <v>86</v>
      </c>
      <c r="AV213" s="15" t="s">
        <v>131</v>
      </c>
      <c r="AW213" s="15" t="s">
        <v>32</v>
      </c>
      <c r="AX213" s="15" t="s">
        <v>84</v>
      </c>
      <c r="AY213" s="263" t="s">
        <v>124</v>
      </c>
    </row>
    <row r="214" s="2" customFormat="1" ht="16.5" customHeight="1">
      <c r="A214" s="38"/>
      <c r="B214" s="39"/>
      <c r="C214" s="214" t="s">
        <v>235</v>
      </c>
      <c r="D214" s="214" t="s">
        <v>126</v>
      </c>
      <c r="E214" s="215" t="s">
        <v>236</v>
      </c>
      <c r="F214" s="216" t="s">
        <v>237</v>
      </c>
      <c r="G214" s="217" t="s">
        <v>216</v>
      </c>
      <c r="H214" s="218">
        <v>1756</v>
      </c>
      <c r="I214" s="219"/>
      <c r="J214" s="220">
        <f>ROUND(I214*H214,2)</f>
        <v>0</v>
      </c>
      <c r="K214" s="216" t="s">
        <v>140</v>
      </c>
      <c r="L214" s="44"/>
      <c r="M214" s="221" t="s">
        <v>1</v>
      </c>
      <c r="N214" s="222" t="s">
        <v>41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0.11500000000000001</v>
      </c>
      <c r="T214" s="224">
        <f>S214*H214</f>
        <v>201.94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131</v>
      </c>
      <c r="AT214" s="225" t="s">
        <v>126</v>
      </c>
      <c r="AU214" s="225" t="s">
        <v>86</v>
      </c>
      <c r="AY214" s="17" t="s">
        <v>124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84</v>
      </c>
      <c r="BK214" s="226">
        <f>ROUND(I214*H214,2)</f>
        <v>0</v>
      </c>
      <c r="BL214" s="17" t="s">
        <v>131</v>
      </c>
      <c r="BM214" s="225" t="s">
        <v>238</v>
      </c>
    </row>
    <row r="215" s="2" customFormat="1">
      <c r="A215" s="38"/>
      <c r="B215" s="39"/>
      <c r="C215" s="40"/>
      <c r="D215" s="227" t="s">
        <v>133</v>
      </c>
      <c r="E215" s="40"/>
      <c r="F215" s="228" t="s">
        <v>239</v>
      </c>
      <c r="G215" s="40"/>
      <c r="H215" s="40"/>
      <c r="I215" s="229"/>
      <c r="J215" s="40"/>
      <c r="K215" s="40"/>
      <c r="L215" s="44"/>
      <c r="M215" s="230"/>
      <c r="N215" s="23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133</v>
      </c>
      <c r="AU215" s="17" t="s">
        <v>86</v>
      </c>
    </row>
    <row r="216" s="14" customFormat="1">
      <c r="A216" s="14"/>
      <c r="B216" s="242"/>
      <c r="C216" s="243"/>
      <c r="D216" s="227" t="s">
        <v>135</v>
      </c>
      <c r="E216" s="244" t="s">
        <v>1</v>
      </c>
      <c r="F216" s="245" t="s">
        <v>240</v>
      </c>
      <c r="G216" s="243"/>
      <c r="H216" s="246">
        <v>1756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135</v>
      </c>
      <c r="AU216" s="252" t="s">
        <v>86</v>
      </c>
      <c r="AV216" s="14" t="s">
        <v>86</v>
      </c>
      <c r="AW216" s="14" t="s">
        <v>32</v>
      </c>
      <c r="AX216" s="14" t="s">
        <v>84</v>
      </c>
      <c r="AY216" s="252" t="s">
        <v>124</v>
      </c>
    </row>
    <row r="217" s="2" customFormat="1" ht="16.5" customHeight="1">
      <c r="A217" s="38"/>
      <c r="B217" s="39"/>
      <c r="C217" s="214" t="s">
        <v>8</v>
      </c>
      <c r="D217" s="214" t="s">
        <v>126</v>
      </c>
      <c r="E217" s="215" t="s">
        <v>241</v>
      </c>
      <c r="F217" s="216" t="s">
        <v>242</v>
      </c>
      <c r="G217" s="217" t="s">
        <v>216</v>
      </c>
      <c r="H217" s="218">
        <v>30</v>
      </c>
      <c r="I217" s="219"/>
      <c r="J217" s="220">
        <f>ROUND(I217*H217,2)</f>
        <v>0</v>
      </c>
      <c r="K217" s="216" t="s">
        <v>140</v>
      </c>
      <c r="L217" s="44"/>
      <c r="M217" s="221" t="s">
        <v>1</v>
      </c>
      <c r="N217" s="222" t="s">
        <v>41</v>
      </c>
      <c r="O217" s="91"/>
      <c r="P217" s="223">
        <f>O217*H217</f>
        <v>0</v>
      </c>
      <c r="Q217" s="223">
        <v>0.036900000000000002</v>
      </c>
      <c r="R217" s="223">
        <f>Q217*H217</f>
        <v>1.107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131</v>
      </c>
      <c r="AT217" s="225" t="s">
        <v>126</v>
      </c>
      <c r="AU217" s="225" t="s">
        <v>86</v>
      </c>
      <c r="AY217" s="17" t="s">
        <v>124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84</v>
      </c>
      <c r="BK217" s="226">
        <f>ROUND(I217*H217,2)</f>
        <v>0</v>
      </c>
      <c r="BL217" s="17" t="s">
        <v>131</v>
      </c>
      <c r="BM217" s="225" t="s">
        <v>243</v>
      </c>
    </row>
    <row r="218" s="2" customFormat="1">
      <c r="A218" s="38"/>
      <c r="B218" s="39"/>
      <c r="C218" s="40"/>
      <c r="D218" s="227" t="s">
        <v>133</v>
      </c>
      <c r="E218" s="40"/>
      <c r="F218" s="228" t="s">
        <v>244</v>
      </c>
      <c r="G218" s="40"/>
      <c r="H218" s="40"/>
      <c r="I218" s="229"/>
      <c r="J218" s="40"/>
      <c r="K218" s="40"/>
      <c r="L218" s="44"/>
      <c r="M218" s="230"/>
      <c r="N218" s="23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133</v>
      </c>
      <c r="AU218" s="17" t="s">
        <v>86</v>
      </c>
    </row>
    <row r="219" s="13" customFormat="1">
      <c r="A219" s="13"/>
      <c r="B219" s="232"/>
      <c r="C219" s="233"/>
      <c r="D219" s="227" t="s">
        <v>135</v>
      </c>
      <c r="E219" s="234" t="s">
        <v>1</v>
      </c>
      <c r="F219" s="235" t="s">
        <v>245</v>
      </c>
      <c r="G219" s="233"/>
      <c r="H219" s="234" t="s">
        <v>1</v>
      </c>
      <c r="I219" s="236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86</v>
      </c>
      <c r="AV219" s="13" t="s">
        <v>84</v>
      </c>
      <c r="AW219" s="13" t="s">
        <v>32</v>
      </c>
      <c r="AX219" s="13" t="s">
        <v>76</v>
      </c>
      <c r="AY219" s="241" t="s">
        <v>124</v>
      </c>
    </row>
    <row r="220" s="13" customFormat="1">
      <c r="A220" s="13"/>
      <c r="B220" s="232"/>
      <c r="C220" s="233"/>
      <c r="D220" s="227" t="s">
        <v>135</v>
      </c>
      <c r="E220" s="234" t="s">
        <v>1</v>
      </c>
      <c r="F220" s="235" t="s">
        <v>246</v>
      </c>
      <c r="G220" s="233"/>
      <c r="H220" s="234" t="s">
        <v>1</v>
      </c>
      <c r="I220" s="236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135</v>
      </c>
      <c r="AU220" s="241" t="s">
        <v>86</v>
      </c>
      <c r="AV220" s="13" t="s">
        <v>84</v>
      </c>
      <c r="AW220" s="13" t="s">
        <v>32</v>
      </c>
      <c r="AX220" s="13" t="s">
        <v>76</v>
      </c>
      <c r="AY220" s="241" t="s">
        <v>124</v>
      </c>
    </row>
    <row r="221" s="14" customFormat="1">
      <c r="A221" s="14"/>
      <c r="B221" s="242"/>
      <c r="C221" s="243"/>
      <c r="D221" s="227" t="s">
        <v>135</v>
      </c>
      <c r="E221" s="244" t="s">
        <v>1</v>
      </c>
      <c r="F221" s="245" t="s">
        <v>247</v>
      </c>
      <c r="G221" s="243"/>
      <c r="H221" s="246">
        <v>30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135</v>
      </c>
      <c r="AU221" s="252" t="s">
        <v>86</v>
      </c>
      <c r="AV221" s="14" t="s">
        <v>86</v>
      </c>
      <c r="AW221" s="14" t="s">
        <v>32</v>
      </c>
      <c r="AX221" s="14" t="s">
        <v>84</v>
      </c>
      <c r="AY221" s="252" t="s">
        <v>124</v>
      </c>
    </row>
    <row r="222" s="2" customFormat="1" ht="24.15" customHeight="1">
      <c r="A222" s="38"/>
      <c r="B222" s="39"/>
      <c r="C222" s="214" t="s">
        <v>248</v>
      </c>
      <c r="D222" s="214" t="s">
        <v>126</v>
      </c>
      <c r="E222" s="215" t="s">
        <v>249</v>
      </c>
      <c r="F222" s="216" t="s">
        <v>250</v>
      </c>
      <c r="G222" s="217" t="s">
        <v>216</v>
      </c>
      <c r="H222" s="218">
        <v>142.5</v>
      </c>
      <c r="I222" s="219"/>
      <c r="J222" s="220">
        <f>ROUND(I222*H222,2)</f>
        <v>0</v>
      </c>
      <c r="K222" s="216" t="s">
        <v>140</v>
      </c>
      <c r="L222" s="44"/>
      <c r="M222" s="221" t="s">
        <v>1</v>
      </c>
      <c r="N222" s="222" t="s">
        <v>41</v>
      </c>
      <c r="O222" s="91"/>
      <c r="P222" s="223">
        <f>O222*H222</f>
        <v>0</v>
      </c>
      <c r="Q222" s="223">
        <v>0.036900000000000002</v>
      </c>
      <c r="R222" s="223">
        <f>Q222*H222</f>
        <v>5.2582500000000003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131</v>
      </c>
      <c r="AT222" s="225" t="s">
        <v>126</v>
      </c>
      <c r="AU222" s="225" t="s">
        <v>86</v>
      </c>
      <c r="AY222" s="17" t="s">
        <v>124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84</v>
      </c>
      <c r="BK222" s="226">
        <f>ROUND(I222*H222,2)</f>
        <v>0</v>
      </c>
      <c r="BL222" s="17" t="s">
        <v>131</v>
      </c>
      <c r="BM222" s="225" t="s">
        <v>251</v>
      </c>
    </row>
    <row r="223" s="2" customFormat="1">
      <c r="A223" s="38"/>
      <c r="B223" s="39"/>
      <c r="C223" s="40"/>
      <c r="D223" s="227" t="s">
        <v>133</v>
      </c>
      <c r="E223" s="40"/>
      <c r="F223" s="228" t="s">
        <v>252</v>
      </c>
      <c r="G223" s="40"/>
      <c r="H223" s="40"/>
      <c r="I223" s="229"/>
      <c r="J223" s="40"/>
      <c r="K223" s="40"/>
      <c r="L223" s="44"/>
      <c r="M223" s="230"/>
      <c r="N223" s="23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133</v>
      </c>
      <c r="AU223" s="17" t="s">
        <v>86</v>
      </c>
    </row>
    <row r="224" s="13" customFormat="1">
      <c r="A224" s="13"/>
      <c r="B224" s="232"/>
      <c r="C224" s="233"/>
      <c r="D224" s="227" t="s">
        <v>135</v>
      </c>
      <c r="E224" s="234" t="s">
        <v>1</v>
      </c>
      <c r="F224" s="235" t="s">
        <v>253</v>
      </c>
      <c r="G224" s="233"/>
      <c r="H224" s="234" t="s">
        <v>1</v>
      </c>
      <c r="I224" s="236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135</v>
      </c>
      <c r="AU224" s="241" t="s">
        <v>86</v>
      </c>
      <c r="AV224" s="13" t="s">
        <v>84</v>
      </c>
      <c r="AW224" s="13" t="s">
        <v>32</v>
      </c>
      <c r="AX224" s="13" t="s">
        <v>76</v>
      </c>
      <c r="AY224" s="241" t="s">
        <v>124</v>
      </c>
    </row>
    <row r="225" s="14" customFormat="1">
      <c r="A225" s="14"/>
      <c r="B225" s="242"/>
      <c r="C225" s="243"/>
      <c r="D225" s="227" t="s">
        <v>135</v>
      </c>
      <c r="E225" s="244" t="s">
        <v>1</v>
      </c>
      <c r="F225" s="245" t="s">
        <v>254</v>
      </c>
      <c r="G225" s="243"/>
      <c r="H225" s="246">
        <v>98.5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135</v>
      </c>
      <c r="AU225" s="252" t="s">
        <v>86</v>
      </c>
      <c r="AV225" s="14" t="s">
        <v>86</v>
      </c>
      <c r="AW225" s="14" t="s">
        <v>32</v>
      </c>
      <c r="AX225" s="14" t="s">
        <v>76</v>
      </c>
      <c r="AY225" s="252" t="s">
        <v>124</v>
      </c>
    </row>
    <row r="226" s="13" customFormat="1">
      <c r="A226" s="13"/>
      <c r="B226" s="232"/>
      <c r="C226" s="233"/>
      <c r="D226" s="227" t="s">
        <v>135</v>
      </c>
      <c r="E226" s="234" t="s">
        <v>1</v>
      </c>
      <c r="F226" s="235" t="s">
        <v>255</v>
      </c>
      <c r="G226" s="233"/>
      <c r="H226" s="234" t="s">
        <v>1</v>
      </c>
      <c r="I226" s="236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135</v>
      </c>
      <c r="AU226" s="241" t="s">
        <v>86</v>
      </c>
      <c r="AV226" s="13" t="s">
        <v>84</v>
      </c>
      <c r="AW226" s="13" t="s">
        <v>32</v>
      </c>
      <c r="AX226" s="13" t="s">
        <v>76</v>
      </c>
      <c r="AY226" s="241" t="s">
        <v>124</v>
      </c>
    </row>
    <row r="227" s="14" customFormat="1">
      <c r="A227" s="14"/>
      <c r="B227" s="242"/>
      <c r="C227" s="243"/>
      <c r="D227" s="227" t="s">
        <v>135</v>
      </c>
      <c r="E227" s="244" t="s">
        <v>1</v>
      </c>
      <c r="F227" s="245" t="s">
        <v>256</v>
      </c>
      <c r="G227" s="243"/>
      <c r="H227" s="246">
        <v>44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135</v>
      </c>
      <c r="AU227" s="252" t="s">
        <v>86</v>
      </c>
      <c r="AV227" s="14" t="s">
        <v>86</v>
      </c>
      <c r="AW227" s="14" t="s">
        <v>32</v>
      </c>
      <c r="AX227" s="14" t="s">
        <v>76</v>
      </c>
      <c r="AY227" s="252" t="s">
        <v>124</v>
      </c>
    </row>
    <row r="228" s="15" customFormat="1">
      <c r="A228" s="15"/>
      <c r="B228" s="253"/>
      <c r="C228" s="254"/>
      <c r="D228" s="227" t="s">
        <v>135</v>
      </c>
      <c r="E228" s="255" t="s">
        <v>1</v>
      </c>
      <c r="F228" s="256" t="s">
        <v>154</v>
      </c>
      <c r="G228" s="254"/>
      <c r="H228" s="257">
        <v>142.5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3" t="s">
        <v>135</v>
      </c>
      <c r="AU228" s="263" t="s">
        <v>86</v>
      </c>
      <c r="AV228" s="15" t="s">
        <v>131</v>
      </c>
      <c r="AW228" s="15" t="s">
        <v>32</v>
      </c>
      <c r="AX228" s="15" t="s">
        <v>84</v>
      </c>
      <c r="AY228" s="263" t="s">
        <v>124</v>
      </c>
    </row>
    <row r="229" s="2" customFormat="1" ht="33" customHeight="1">
      <c r="A229" s="38"/>
      <c r="B229" s="39"/>
      <c r="C229" s="214" t="s">
        <v>257</v>
      </c>
      <c r="D229" s="214" t="s">
        <v>126</v>
      </c>
      <c r="E229" s="215" t="s">
        <v>258</v>
      </c>
      <c r="F229" s="216" t="s">
        <v>259</v>
      </c>
      <c r="G229" s="217" t="s">
        <v>260</v>
      </c>
      <c r="H229" s="218">
        <v>43.920000000000002</v>
      </c>
      <c r="I229" s="219"/>
      <c r="J229" s="220">
        <f>ROUND(I229*H229,2)</f>
        <v>0</v>
      </c>
      <c r="K229" s="216" t="s">
        <v>140</v>
      </c>
      <c r="L229" s="44"/>
      <c r="M229" s="221" t="s">
        <v>1</v>
      </c>
      <c r="N229" s="222" t="s">
        <v>41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131</v>
      </c>
      <c r="AT229" s="225" t="s">
        <v>126</v>
      </c>
      <c r="AU229" s="225" t="s">
        <v>86</v>
      </c>
      <c r="AY229" s="17" t="s">
        <v>124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84</v>
      </c>
      <c r="BK229" s="226">
        <f>ROUND(I229*H229,2)</f>
        <v>0</v>
      </c>
      <c r="BL229" s="17" t="s">
        <v>131</v>
      </c>
      <c r="BM229" s="225" t="s">
        <v>261</v>
      </c>
    </row>
    <row r="230" s="2" customFormat="1">
      <c r="A230" s="38"/>
      <c r="B230" s="39"/>
      <c r="C230" s="40"/>
      <c r="D230" s="227" t="s">
        <v>133</v>
      </c>
      <c r="E230" s="40"/>
      <c r="F230" s="228" t="s">
        <v>262</v>
      </c>
      <c r="G230" s="40"/>
      <c r="H230" s="40"/>
      <c r="I230" s="229"/>
      <c r="J230" s="40"/>
      <c r="K230" s="40"/>
      <c r="L230" s="44"/>
      <c r="M230" s="230"/>
      <c r="N230" s="23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86</v>
      </c>
    </row>
    <row r="231" s="13" customFormat="1">
      <c r="A231" s="13"/>
      <c r="B231" s="232"/>
      <c r="C231" s="233"/>
      <c r="D231" s="227" t="s">
        <v>135</v>
      </c>
      <c r="E231" s="234" t="s">
        <v>1</v>
      </c>
      <c r="F231" s="235" t="s">
        <v>263</v>
      </c>
      <c r="G231" s="233"/>
      <c r="H231" s="234" t="s">
        <v>1</v>
      </c>
      <c r="I231" s="236"/>
      <c r="J231" s="233"/>
      <c r="K231" s="233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86</v>
      </c>
      <c r="AV231" s="13" t="s">
        <v>84</v>
      </c>
      <c r="AW231" s="13" t="s">
        <v>32</v>
      </c>
      <c r="AX231" s="13" t="s">
        <v>76</v>
      </c>
      <c r="AY231" s="241" t="s">
        <v>124</v>
      </c>
    </row>
    <row r="232" s="13" customFormat="1">
      <c r="A232" s="13"/>
      <c r="B232" s="232"/>
      <c r="C232" s="233"/>
      <c r="D232" s="227" t="s">
        <v>135</v>
      </c>
      <c r="E232" s="234" t="s">
        <v>1</v>
      </c>
      <c r="F232" s="235" t="s">
        <v>264</v>
      </c>
      <c r="G232" s="233"/>
      <c r="H232" s="234" t="s">
        <v>1</v>
      </c>
      <c r="I232" s="236"/>
      <c r="J232" s="233"/>
      <c r="K232" s="233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135</v>
      </c>
      <c r="AU232" s="241" t="s">
        <v>86</v>
      </c>
      <c r="AV232" s="13" t="s">
        <v>84</v>
      </c>
      <c r="AW232" s="13" t="s">
        <v>32</v>
      </c>
      <c r="AX232" s="13" t="s">
        <v>76</v>
      </c>
      <c r="AY232" s="241" t="s">
        <v>124</v>
      </c>
    </row>
    <row r="233" s="13" customFormat="1">
      <c r="A233" s="13"/>
      <c r="B233" s="232"/>
      <c r="C233" s="233"/>
      <c r="D233" s="227" t="s">
        <v>135</v>
      </c>
      <c r="E233" s="234" t="s">
        <v>1</v>
      </c>
      <c r="F233" s="235" t="s">
        <v>265</v>
      </c>
      <c r="G233" s="233"/>
      <c r="H233" s="234" t="s">
        <v>1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86</v>
      </c>
      <c r="AV233" s="13" t="s">
        <v>84</v>
      </c>
      <c r="AW233" s="13" t="s">
        <v>32</v>
      </c>
      <c r="AX233" s="13" t="s">
        <v>76</v>
      </c>
      <c r="AY233" s="241" t="s">
        <v>124</v>
      </c>
    </row>
    <row r="234" s="14" customFormat="1">
      <c r="A234" s="14"/>
      <c r="B234" s="242"/>
      <c r="C234" s="243"/>
      <c r="D234" s="227" t="s">
        <v>135</v>
      </c>
      <c r="E234" s="244" t="s">
        <v>1</v>
      </c>
      <c r="F234" s="245" t="s">
        <v>266</v>
      </c>
      <c r="G234" s="243"/>
      <c r="H234" s="246">
        <v>43.920000000000002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135</v>
      </c>
      <c r="AU234" s="252" t="s">
        <v>86</v>
      </c>
      <c r="AV234" s="14" t="s">
        <v>86</v>
      </c>
      <c r="AW234" s="14" t="s">
        <v>32</v>
      </c>
      <c r="AX234" s="14" t="s">
        <v>84</v>
      </c>
      <c r="AY234" s="252" t="s">
        <v>124</v>
      </c>
    </row>
    <row r="235" s="2" customFormat="1" ht="33" customHeight="1">
      <c r="A235" s="38"/>
      <c r="B235" s="39"/>
      <c r="C235" s="214" t="s">
        <v>267</v>
      </c>
      <c r="D235" s="214" t="s">
        <v>126</v>
      </c>
      <c r="E235" s="215" t="s">
        <v>268</v>
      </c>
      <c r="F235" s="216" t="s">
        <v>269</v>
      </c>
      <c r="G235" s="217" t="s">
        <v>260</v>
      </c>
      <c r="H235" s="218">
        <v>306.60000000000002</v>
      </c>
      <c r="I235" s="219"/>
      <c r="J235" s="220">
        <f>ROUND(I235*H235,2)</f>
        <v>0</v>
      </c>
      <c r="K235" s="216" t="s">
        <v>140</v>
      </c>
      <c r="L235" s="44"/>
      <c r="M235" s="221" t="s">
        <v>1</v>
      </c>
      <c r="N235" s="222" t="s">
        <v>41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131</v>
      </c>
      <c r="AT235" s="225" t="s">
        <v>126</v>
      </c>
      <c r="AU235" s="225" t="s">
        <v>86</v>
      </c>
      <c r="AY235" s="17" t="s">
        <v>124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84</v>
      </c>
      <c r="BK235" s="226">
        <f>ROUND(I235*H235,2)</f>
        <v>0</v>
      </c>
      <c r="BL235" s="17" t="s">
        <v>131</v>
      </c>
      <c r="BM235" s="225" t="s">
        <v>270</v>
      </c>
    </row>
    <row r="236" s="2" customFormat="1">
      <c r="A236" s="38"/>
      <c r="B236" s="39"/>
      <c r="C236" s="40"/>
      <c r="D236" s="227" t="s">
        <v>133</v>
      </c>
      <c r="E236" s="40"/>
      <c r="F236" s="228" t="s">
        <v>271</v>
      </c>
      <c r="G236" s="40"/>
      <c r="H236" s="40"/>
      <c r="I236" s="229"/>
      <c r="J236" s="40"/>
      <c r="K236" s="40"/>
      <c r="L236" s="44"/>
      <c r="M236" s="230"/>
      <c r="N236" s="23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133</v>
      </c>
      <c r="AU236" s="17" t="s">
        <v>86</v>
      </c>
    </row>
    <row r="237" s="13" customFormat="1">
      <c r="A237" s="13"/>
      <c r="B237" s="232"/>
      <c r="C237" s="233"/>
      <c r="D237" s="227" t="s">
        <v>135</v>
      </c>
      <c r="E237" s="234" t="s">
        <v>1</v>
      </c>
      <c r="F237" s="235" t="s">
        <v>272</v>
      </c>
      <c r="G237" s="233"/>
      <c r="H237" s="234" t="s">
        <v>1</v>
      </c>
      <c r="I237" s="236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86</v>
      </c>
      <c r="AV237" s="13" t="s">
        <v>84</v>
      </c>
      <c r="AW237" s="13" t="s">
        <v>32</v>
      </c>
      <c r="AX237" s="13" t="s">
        <v>76</v>
      </c>
      <c r="AY237" s="241" t="s">
        <v>124</v>
      </c>
    </row>
    <row r="238" s="13" customFormat="1">
      <c r="A238" s="13"/>
      <c r="B238" s="232"/>
      <c r="C238" s="233"/>
      <c r="D238" s="227" t="s">
        <v>135</v>
      </c>
      <c r="E238" s="234" t="s">
        <v>1</v>
      </c>
      <c r="F238" s="235" t="s">
        <v>273</v>
      </c>
      <c r="G238" s="233"/>
      <c r="H238" s="234" t="s">
        <v>1</v>
      </c>
      <c r="I238" s="236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135</v>
      </c>
      <c r="AU238" s="241" t="s">
        <v>86</v>
      </c>
      <c r="AV238" s="13" t="s">
        <v>84</v>
      </c>
      <c r="AW238" s="13" t="s">
        <v>32</v>
      </c>
      <c r="AX238" s="13" t="s">
        <v>76</v>
      </c>
      <c r="AY238" s="241" t="s">
        <v>124</v>
      </c>
    </row>
    <row r="239" s="13" customFormat="1">
      <c r="A239" s="13"/>
      <c r="B239" s="232"/>
      <c r="C239" s="233"/>
      <c r="D239" s="227" t="s">
        <v>135</v>
      </c>
      <c r="E239" s="234" t="s">
        <v>1</v>
      </c>
      <c r="F239" s="235" t="s">
        <v>274</v>
      </c>
      <c r="G239" s="233"/>
      <c r="H239" s="234" t="s">
        <v>1</v>
      </c>
      <c r="I239" s="236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135</v>
      </c>
      <c r="AU239" s="241" t="s">
        <v>86</v>
      </c>
      <c r="AV239" s="13" t="s">
        <v>84</v>
      </c>
      <c r="AW239" s="13" t="s">
        <v>32</v>
      </c>
      <c r="AX239" s="13" t="s">
        <v>76</v>
      </c>
      <c r="AY239" s="241" t="s">
        <v>124</v>
      </c>
    </row>
    <row r="240" s="14" customFormat="1">
      <c r="A240" s="14"/>
      <c r="B240" s="242"/>
      <c r="C240" s="243"/>
      <c r="D240" s="227" t="s">
        <v>135</v>
      </c>
      <c r="E240" s="244" t="s">
        <v>1</v>
      </c>
      <c r="F240" s="245" t="s">
        <v>275</v>
      </c>
      <c r="G240" s="243"/>
      <c r="H240" s="246">
        <v>16.800000000000001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135</v>
      </c>
      <c r="AU240" s="252" t="s">
        <v>86</v>
      </c>
      <c r="AV240" s="14" t="s">
        <v>86</v>
      </c>
      <c r="AW240" s="14" t="s">
        <v>32</v>
      </c>
      <c r="AX240" s="14" t="s">
        <v>76</v>
      </c>
      <c r="AY240" s="252" t="s">
        <v>124</v>
      </c>
    </row>
    <row r="241" s="13" customFormat="1">
      <c r="A241" s="13"/>
      <c r="B241" s="232"/>
      <c r="C241" s="233"/>
      <c r="D241" s="227" t="s">
        <v>135</v>
      </c>
      <c r="E241" s="234" t="s">
        <v>1</v>
      </c>
      <c r="F241" s="235" t="s">
        <v>276</v>
      </c>
      <c r="G241" s="233"/>
      <c r="H241" s="234" t="s">
        <v>1</v>
      </c>
      <c r="I241" s="236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135</v>
      </c>
      <c r="AU241" s="241" t="s">
        <v>86</v>
      </c>
      <c r="AV241" s="13" t="s">
        <v>84</v>
      </c>
      <c r="AW241" s="13" t="s">
        <v>32</v>
      </c>
      <c r="AX241" s="13" t="s">
        <v>76</v>
      </c>
      <c r="AY241" s="241" t="s">
        <v>124</v>
      </c>
    </row>
    <row r="242" s="14" customFormat="1">
      <c r="A242" s="14"/>
      <c r="B242" s="242"/>
      <c r="C242" s="243"/>
      <c r="D242" s="227" t="s">
        <v>135</v>
      </c>
      <c r="E242" s="244" t="s">
        <v>1</v>
      </c>
      <c r="F242" s="245" t="s">
        <v>277</v>
      </c>
      <c r="G242" s="243"/>
      <c r="H242" s="246">
        <v>84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135</v>
      </c>
      <c r="AU242" s="252" t="s">
        <v>86</v>
      </c>
      <c r="AV242" s="14" t="s">
        <v>86</v>
      </c>
      <c r="AW242" s="14" t="s">
        <v>32</v>
      </c>
      <c r="AX242" s="14" t="s">
        <v>76</v>
      </c>
      <c r="AY242" s="252" t="s">
        <v>124</v>
      </c>
    </row>
    <row r="243" s="13" customFormat="1">
      <c r="A243" s="13"/>
      <c r="B243" s="232"/>
      <c r="C243" s="233"/>
      <c r="D243" s="227" t="s">
        <v>135</v>
      </c>
      <c r="E243" s="234" t="s">
        <v>1</v>
      </c>
      <c r="F243" s="235" t="s">
        <v>278</v>
      </c>
      <c r="G243" s="233"/>
      <c r="H243" s="234" t="s">
        <v>1</v>
      </c>
      <c r="I243" s="236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135</v>
      </c>
      <c r="AU243" s="241" t="s">
        <v>86</v>
      </c>
      <c r="AV243" s="13" t="s">
        <v>84</v>
      </c>
      <c r="AW243" s="13" t="s">
        <v>32</v>
      </c>
      <c r="AX243" s="13" t="s">
        <v>76</v>
      </c>
      <c r="AY243" s="241" t="s">
        <v>124</v>
      </c>
    </row>
    <row r="244" s="14" customFormat="1">
      <c r="A244" s="14"/>
      <c r="B244" s="242"/>
      <c r="C244" s="243"/>
      <c r="D244" s="227" t="s">
        <v>135</v>
      </c>
      <c r="E244" s="244" t="s">
        <v>1</v>
      </c>
      <c r="F244" s="245" t="s">
        <v>279</v>
      </c>
      <c r="G244" s="243"/>
      <c r="H244" s="246">
        <v>205.80000000000001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135</v>
      </c>
      <c r="AU244" s="252" t="s">
        <v>86</v>
      </c>
      <c r="AV244" s="14" t="s">
        <v>86</v>
      </c>
      <c r="AW244" s="14" t="s">
        <v>32</v>
      </c>
      <c r="AX244" s="14" t="s">
        <v>76</v>
      </c>
      <c r="AY244" s="252" t="s">
        <v>124</v>
      </c>
    </row>
    <row r="245" s="15" customFormat="1">
      <c r="A245" s="15"/>
      <c r="B245" s="253"/>
      <c r="C245" s="254"/>
      <c r="D245" s="227" t="s">
        <v>135</v>
      </c>
      <c r="E245" s="255" t="s">
        <v>1</v>
      </c>
      <c r="F245" s="256" t="s">
        <v>154</v>
      </c>
      <c r="G245" s="254"/>
      <c r="H245" s="257">
        <v>306.60000000000002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3" t="s">
        <v>135</v>
      </c>
      <c r="AU245" s="263" t="s">
        <v>86</v>
      </c>
      <c r="AV245" s="15" t="s">
        <v>131</v>
      </c>
      <c r="AW245" s="15" t="s">
        <v>32</v>
      </c>
      <c r="AX245" s="15" t="s">
        <v>84</v>
      </c>
      <c r="AY245" s="263" t="s">
        <v>124</v>
      </c>
    </row>
    <row r="246" s="2" customFormat="1" ht="24.15" customHeight="1">
      <c r="A246" s="38"/>
      <c r="B246" s="39"/>
      <c r="C246" s="214" t="s">
        <v>137</v>
      </c>
      <c r="D246" s="214" t="s">
        <v>126</v>
      </c>
      <c r="E246" s="215" t="s">
        <v>280</v>
      </c>
      <c r="F246" s="216" t="s">
        <v>281</v>
      </c>
      <c r="G246" s="217" t="s">
        <v>260</v>
      </c>
      <c r="H246" s="218">
        <v>95.370000000000005</v>
      </c>
      <c r="I246" s="219"/>
      <c r="J246" s="220">
        <f>ROUND(I246*H246,2)</f>
        <v>0</v>
      </c>
      <c r="K246" s="216" t="s">
        <v>140</v>
      </c>
      <c r="L246" s="44"/>
      <c r="M246" s="221" t="s">
        <v>1</v>
      </c>
      <c r="N246" s="222" t="s">
        <v>41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131</v>
      </c>
      <c r="AT246" s="225" t="s">
        <v>126</v>
      </c>
      <c r="AU246" s="225" t="s">
        <v>86</v>
      </c>
      <c r="AY246" s="17" t="s">
        <v>124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84</v>
      </c>
      <c r="BK246" s="226">
        <f>ROUND(I246*H246,2)</f>
        <v>0</v>
      </c>
      <c r="BL246" s="17" t="s">
        <v>131</v>
      </c>
      <c r="BM246" s="225" t="s">
        <v>282</v>
      </c>
    </row>
    <row r="247" s="2" customFormat="1">
      <c r="A247" s="38"/>
      <c r="B247" s="39"/>
      <c r="C247" s="40"/>
      <c r="D247" s="227" t="s">
        <v>133</v>
      </c>
      <c r="E247" s="40"/>
      <c r="F247" s="228" t="s">
        <v>283</v>
      </c>
      <c r="G247" s="40"/>
      <c r="H247" s="40"/>
      <c r="I247" s="229"/>
      <c r="J247" s="40"/>
      <c r="K247" s="40"/>
      <c r="L247" s="44"/>
      <c r="M247" s="230"/>
      <c r="N247" s="23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133</v>
      </c>
      <c r="AU247" s="17" t="s">
        <v>86</v>
      </c>
    </row>
    <row r="248" s="13" customFormat="1">
      <c r="A248" s="13"/>
      <c r="B248" s="232"/>
      <c r="C248" s="233"/>
      <c r="D248" s="227" t="s">
        <v>135</v>
      </c>
      <c r="E248" s="234" t="s">
        <v>1</v>
      </c>
      <c r="F248" s="235" t="s">
        <v>284</v>
      </c>
      <c r="G248" s="233"/>
      <c r="H248" s="234" t="s">
        <v>1</v>
      </c>
      <c r="I248" s="236"/>
      <c r="J248" s="233"/>
      <c r="K248" s="233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135</v>
      </c>
      <c r="AU248" s="241" t="s">
        <v>86</v>
      </c>
      <c r="AV248" s="13" t="s">
        <v>84</v>
      </c>
      <c r="AW248" s="13" t="s">
        <v>32</v>
      </c>
      <c r="AX248" s="13" t="s">
        <v>76</v>
      </c>
      <c r="AY248" s="241" t="s">
        <v>124</v>
      </c>
    </row>
    <row r="249" s="13" customFormat="1">
      <c r="A249" s="13"/>
      <c r="B249" s="232"/>
      <c r="C249" s="233"/>
      <c r="D249" s="227" t="s">
        <v>135</v>
      </c>
      <c r="E249" s="234" t="s">
        <v>1</v>
      </c>
      <c r="F249" s="235" t="s">
        <v>285</v>
      </c>
      <c r="G249" s="233"/>
      <c r="H249" s="234" t="s">
        <v>1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135</v>
      </c>
      <c r="AU249" s="241" t="s">
        <v>86</v>
      </c>
      <c r="AV249" s="13" t="s">
        <v>84</v>
      </c>
      <c r="AW249" s="13" t="s">
        <v>32</v>
      </c>
      <c r="AX249" s="13" t="s">
        <v>76</v>
      </c>
      <c r="AY249" s="241" t="s">
        <v>124</v>
      </c>
    </row>
    <row r="250" s="14" customFormat="1">
      <c r="A250" s="14"/>
      <c r="B250" s="242"/>
      <c r="C250" s="243"/>
      <c r="D250" s="227" t="s">
        <v>135</v>
      </c>
      <c r="E250" s="244" t="s">
        <v>1</v>
      </c>
      <c r="F250" s="245" t="s">
        <v>286</v>
      </c>
      <c r="G250" s="243"/>
      <c r="H250" s="246">
        <v>51.450000000000003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135</v>
      </c>
      <c r="AU250" s="252" t="s">
        <v>86</v>
      </c>
      <c r="AV250" s="14" t="s">
        <v>86</v>
      </c>
      <c r="AW250" s="14" t="s">
        <v>32</v>
      </c>
      <c r="AX250" s="14" t="s">
        <v>76</v>
      </c>
      <c r="AY250" s="252" t="s">
        <v>124</v>
      </c>
    </row>
    <row r="251" s="13" customFormat="1">
      <c r="A251" s="13"/>
      <c r="B251" s="232"/>
      <c r="C251" s="233"/>
      <c r="D251" s="227" t="s">
        <v>135</v>
      </c>
      <c r="E251" s="234" t="s">
        <v>1</v>
      </c>
      <c r="F251" s="235" t="s">
        <v>287</v>
      </c>
      <c r="G251" s="233"/>
      <c r="H251" s="234" t="s">
        <v>1</v>
      </c>
      <c r="I251" s="236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135</v>
      </c>
      <c r="AU251" s="241" t="s">
        <v>86</v>
      </c>
      <c r="AV251" s="13" t="s">
        <v>84</v>
      </c>
      <c r="AW251" s="13" t="s">
        <v>32</v>
      </c>
      <c r="AX251" s="13" t="s">
        <v>76</v>
      </c>
      <c r="AY251" s="241" t="s">
        <v>124</v>
      </c>
    </row>
    <row r="252" s="14" customFormat="1">
      <c r="A252" s="14"/>
      <c r="B252" s="242"/>
      <c r="C252" s="243"/>
      <c r="D252" s="227" t="s">
        <v>135</v>
      </c>
      <c r="E252" s="244" t="s">
        <v>1</v>
      </c>
      <c r="F252" s="245" t="s">
        <v>288</v>
      </c>
      <c r="G252" s="243"/>
      <c r="H252" s="246">
        <v>43.920000000000002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135</v>
      </c>
      <c r="AU252" s="252" t="s">
        <v>86</v>
      </c>
      <c r="AV252" s="14" t="s">
        <v>86</v>
      </c>
      <c r="AW252" s="14" t="s">
        <v>32</v>
      </c>
      <c r="AX252" s="14" t="s">
        <v>76</v>
      </c>
      <c r="AY252" s="252" t="s">
        <v>124</v>
      </c>
    </row>
    <row r="253" s="15" customFormat="1">
      <c r="A253" s="15"/>
      <c r="B253" s="253"/>
      <c r="C253" s="254"/>
      <c r="D253" s="227" t="s">
        <v>135</v>
      </c>
      <c r="E253" s="255" t="s">
        <v>1</v>
      </c>
      <c r="F253" s="256" t="s">
        <v>154</v>
      </c>
      <c r="G253" s="254"/>
      <c r="H253" s="257">
        <v>95.370000000000005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3" t="s">
        <v>135</v>
      </c>
      <c r="AU253" s="263" t="s">
        <v>86</v>
      </c>
      <c r="AV253" s="15" t="s">
        <v>131</v>
      </c>
      <c r="AW253" s="15" t="s">
        <v>32</v>
      </c>
      <c r="AX253" s="15" t="s">
        <v>84</v>
      </c>
      <c r="AY253" s="263" t="s">
        <v>124</v>
      </c>
    </row>
    <row r="254" s="2" customFormat="1" ht="24.15" customHeight="1">
      <c r="A254" s="38"/>
      <c r="B254" s="39"/>
      <c r="C254" s="214" t="s">
        <v>289</v>
      </c>
      <c r="D254" s="214" t="s">
        <v>126</v>
      </c>
      <c r="E254" s="215" t="s">
        <v>290</v>
      </c>
      <c r="F254" s="216" t="s">
        <v>291</v>
      </c>
      <c r="G254" s="217" t="s">
        <v>260</v>
      </c>
      <c r="H254" s="218">
        <v>16.309999999999999</v>
      </c>
      <c r="I254" s="219"/>
      <c r="J254" s="220">
        <f>ROUND(I254*H254,2)</f>
        <v>0</v>
      </c>
      <c r="K254" s="216" t="s">
        <v>140</v>
      </c>
      <c r="L254" s="44"/>
      <c r="M254" s="221" t="s">
        <v>1</v>
      </c>
      <c r="N254" s="222" t="s">
        <v>41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131</v>
      </c>
      <c r="AT254" s="225" t="s">
        <v>126</v>
      </c>
      <c r="AU254" s="225" t="s">
        <v>86</v>
      </c>
      <c r="AY254" s="17" t="s">
        <v>124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84</v>
      </c>
      <c r="BK254" s="226">
        <f>ROUND(I254*H254,2)</f>
        <v>0</v>
      </c>
      <c r="BL254" s="17" t="s">
        <v>131</v>
      </c>
      <c r="BM254" s="225" t="s">
        <v>292</v>
      </c>
    </row>
    <row r="255" s="2" customFormat="1">
      <c r="A255" s="38"/>
      <c r="B255" s="39"/>
      <c r="C255" s="40"/>
      <c r="D255" s="227" t="s">
        <v>133</v>
      </c>
      <c r="E255" s="40"/>
      <c r="F255" s="228" t="s">
        <v>293</v>
      </c>
      <c r="G255" s="40"/>
      <c r="H255" s="40"/>
      <c r="I255" s="229"/>
      <c r="J255" s="40"/>
      <c r="K255" s="40"/>
      <c r="L255" s="44"/>
      <c r="M255" s="230"/>
      <c r="N255" s="23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133</v>
      </c>
      <c r="AU255" s="17" t="s">
        <v>86</v>
      </c>
    </row>
    <row r="256" s="13" customFormat="1">
      <c r="A256" s="13"/>
      <c r="B256" s="232"/>
      <c r="C256" s="233"/>
      <c r="D256" s="227" t="s">
        <v>135</v>
      </c>
      <c r="E256" s="234" t="s">
        <v>1</v>
      </c>
      <c r="F256" s="235" t="s">
        <v>294</v>
      </c>
      <c r="G256" s="233"/>
      <c r="H256" s="234" t="s">
        <v>1</v>
      </c>
      <c r="I256" s="236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135</v>
      </c>
      <c r="AU256" s="241" t="s">
        <v>86</v>
      </c>
      <c r="AV256" s="13" t="s">
        <v>84</v>
      </c>
      <c r="AW256" s="13" t="s">
        <v>32</v>
      </c>
      <c r="AX256" s="13" t="s">
        <v>76</v>
      </c>
      <c r="AY256" s="241" t="s">
        <v>124</v>
      </c>
    </row>
    <row r="257" s="14" customFormat="1">
      <c r="A257" s="14"/>
      <c r="B257" s="242"/>
      <c r="C257" s="243"/>
      <c r="D257" s="227" t="s">
        <v>135</v>
      </c>
      <c r="E257" s="244" t="s">
        <v>1</v>
      </c>
      <c r="F257" s="245" t="s">
        <v>295</v>
      </c>
      <c r="G257" s="243"/>
      <c r="H257" s="246">
        <v>12.810000000000001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135</v>
      </c>
      <c r="AU257" s="252" t="s">
        <v>86</v>
      </c>
      <c r="AV257" s="14" t="s">
        <v>86</v>
      </c>
      <c r="AW257" s="14" t="s">
        <v>32</v>
      </c>
      <c r="AX257" s="14" t="s">
        <v>76</v>
      </c>
      <c r="AY257" s="252" t="s">
        <v>124</v>
      </c>
    </row>
    <row r="258" s="13" customFormat="1">
      <c r="A258" s="13"/>
      <c r="B258" s="232"/>
      <c r="C258" s="233"/>
      <c r="D258" s="227" t="s">
        <v>135</v>
      </c>
      <c r="E258" s="234" t="s">
        <v>1</v>
      </c>
      <c r="F258" s="235" t="s">
        <v>296</v>
      </c>
      <c r="G258" s="233"/>
      <c r="H258" s="234" t="s">
        <v>1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135</v>
      </c>
      <c r="AU258" s="241" t="s">
        <v>86</v>
      </c>
      <c r="AV258" s="13" t="s">
        <v>84</v>
      </c>
      <c r="AW258" s="13" t="s">
        <v>32</v>
      </c>
      <c r="AX258" s="13" t="s">
        <v>76</v>
      </c>
      <c r="AY258" s="241" t="s">
        <v>124</v>
      </c>
    </row>
    <row r="259" s="14" customFormat="1">
      <c r="A259" s="14"/>
      <c r="B259" s="242"/>
      <c r="C259" s="243"/>
      <c r="D259" s="227" t="s">
        <v>135</v>
      </c>
      <c r="E259" s="244" t="s">
        <v>1</v>
      </c>
      <c r="F259" s="245" t="s">
        <v>297</v>
      </c>
      <c r="G259" s="243"/>
      <c r="H259" s="246">
        <v>3.5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135</v>
      </c>
      <c r="AU259" s="252" t="s">
        <v>86</v>
      </c>
      <c r="AV259" s="14" t="s">
        <v>86</v>
      </c>
      <c r="AW259" s="14" t="s">
        <v>32</v>
      </c>
      <c r="AX259" s="14" t="s">
        <v>76</v>
      </c>
      <c r="AY259" s="252" t="s">
        <v>124</v>
      </c>
    </row>
    <row r="260" s="15" customFormat="1">
      <c r="A260" s="15"/>
      <c r="B260" s="253"/>
      <c r="C260" s="254"/>
      <c r="D260" s="227" t="s">
        <v>135</v>
      </c>
      <c r="E260" s="255" t="s">
        <v>1</v>
      </c>
      <c r="F260" s="256" t="s">
        <v>154</v>
      </c>
      <c r="G260" s="254"/>
      <c r="H260" s="257">
        <v>16.309999999999999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135</v>
      </c>
      <c r="AU260" s="263" t="s">
        <v>86</v>
      </c>
      <c r="AV260" s="15" t="s">
        <v>131</v>
      </c>
      <c r="AW260" s="15" t="s">
        <v>32</v>
      </c>
      <c r="AX260" s="15" t="s">
        <v>84</v>
      </c>
      <c r="AY260" s="263" t="s">
        <v>124</v>
      </c>
    </row>
    <row r="261" s="2" customFormat="1" ht="21.75" customHeight="1">
      <c r="A261" s="38"/>
      <c r="B261" s="39"/>
      <c r="C261" s="214" t="s">
        <v>298</v>
      </c>
      <c r="D261" s="214" t="s">
        <v>126</v>
      </c>
      <c r="E261" s="215" t="s">
        <v>299</v>
      </c>
      <c r="F261" s="216" t="s">
        <v>300</v>
      </c>
      <c r="G261" s="217" t="s">
        <v>129</v>
      </c>
      <c r="H261" s="218">
        <v>291.19999999999999</v>
      </c>
      <c r="I261" s="219"/>
      <c r="J261" s="220">
        <f>ROUND(I261*H261,2)</f>
        <v>0</v>
      </c>
      <c r="K261" s="216" t="s">
        <v>140</v>
      </c>
      <c r="L261" s="44"/>
      <c r="M261" s="221" t="s">
        <v>1</v>
      </c>
      <c r="N261" s="222" t="s">
        <v>41</v>
      </c>
      <c r="O261" s="91"/>
      <c r="P261" s="223">
        <f>O261*H261</f>
        <v>0</v>
      </c>
      <c r="Q261" s="223">
        <v>0.00084000000000000003</v>
      </c>
      <c r="R261" s="223">
        <f>Q261*H261</f>
        <v>0.24460799999999999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131</v>
      </c>
      <c r="AT261" s="225" t="s">
        <v>126</v>
      </c>
      <c r="AU261" s="225" t="s">
        <v>86</v>
      </c>
      <c r="AY261" s="17" t="s">
        <v>124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84</v>
      </c>
      <c r="BK261" s="226">
        <f>ROUND(I261*H261,2)</f>
        <v>0</v>
      </c>
      <c r="BL261" s="17" t="s">
        <v>131</v>
      </c>
      <c r="BM261" s="225" t="s">
        <v>301</v>
      </c>
    </row>
    <row r="262" s="2" customFormat="1">
      <c r="A262" s="38"/>
      <c r="B262" s="39"/>
      <c r="C262" s="40"/>
      <c r="D262" s="227" t="s">
        <v>133</v>
      </c>
      <c r="E262" s="40"/>
      <c r="F262" s="228" t="s">
        <v>302</v>
      </c>
      <c r="G262" s="40"/>
      <c r="H262" s="40"/>
      <c r="I262" s="229"/>
      <c r="J262" s="40"/>
      <c r="K262" s="40"/>
      <c r="L262" s="44"/>
      <c r="M262" s="230"/>
      <c r="N262" s="23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86</v>
      </c>
    </row>
    <row r="263" s="13" customFormat="1">
      <c r="A263" s="13"/>
      <c r="B263" s="232"/>
      <c r="C263" s="233"/>
      <c r="D263" s="227" t="s">
        <v>135</v>
      </c>
      <c r="E263" s="234" t="s">
        <v>1</v>
      </c>
      <c r="F263" s="235" t="s">
        <v>303</v>
      </c>
      <c r="G263" s="233"/>
      <c r="H263" s="234" t="s">
        <v>1</v>
      </c>
      <c r="I263" s="236"/>
      <c r="J263" s="233"/>
      <c r="K263" s="233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135</v>
      </c>
      <c r="AU263" s="241" t="s">
        <v>86</v>
      </c>
      <c r="AV263" s="13" t="s">
        <v>84</v>
      </c>
      <c r="AW263" s="13" t="s">
        <v>32</v>
      </c>
      <c r="AX263" s="13" t="s">
        <v>76</v>
      </c>
      <c r="AY263" s="241" t="s">
        <v>124</v>
      </c>
    </row>
    <row r="264" s="14" customFormat="1">
      <c r="A264" s="14"/>
      <c r="B264" s="242"/>
      <c r="C264" s="243"/>
      <c r="D264" s="227" t="s">
        <v>135</v>
      </c>
      <c r="E264" s="244" t="s">
        <v>1</v>
      </c>
      <c r="F264" s="245" t="s">
        <v>304</v>
      </c>
      <c r="G264" s="243"/>
      <c r="H264" s="246">
        <v>168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135</v>
      </c>
      <c r="AU264" s="252" t="s">
        <v>86</v>
      </c>
      <c r="AV264" s="14" t="s">
        <v>86</v>
      </c>
      <c r="AW264" s="14" t="s">
        <v>32</v>
      </c>
      <c r="AX264" s="14" t="s">
        <v>76</v>
      </c>
      <c r="AY264" s="252" t="s">
        <v>124</v>
      </c>
    </row>
    <row r="265" s="13" customFormat="1">
      <c r="A265" s="13"/>
      <c r="B265" s="232"/>
      <c r="C265" s="233"/>
      <c r="D265" s="227" t="s">
        <v>135</v>
      </c>
      <c r="E265" s="234" t="s">
        <v>1</v>
      </c>
      <c r="F265" s="235" t="s">
        <v>305</v>
      </c>
      <c r="G265" s="233"/>
      <c r="H265" s="234" t="s">
        <v>1</v>
      </c>
      <c r="I265" s="236"/>
      <c r="J265" s="233"/>
      <c r="K265" s="233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135</v>
      </c>
      <c r="AU265" s="241" t="s">
        <v>86</v>
      </c>
      <c r="AV265" s="13" t="s">
        <v>84</v>
      </c>
      <c r="AW265" s="13" t="s">
        <v>32</v>
      </c>
      <c r="AX265" s="13" t="s">
        <v>76</v>
      </c>
      <c r="AY265" s="241" t="s">
        <v>124</v>
      </c>
    </row>
    <row r="266" s="14" customFormat="1">
      <c r="A266" s="14"/>
      <c r="B266" s="242"/>
      <c r="C266" s="243"/>
      <c r="D266" s="227" t="s">
        <v>135</v>
      </c>
      <c r="E266" s="244" t="s">
        <v>1</v>
      </c>
      <c r="F266" s="245" t="s">
        <v>306</v>
      </c>
      <c r="G266" s="243"/>
      <c r="H266" s="246">
        <v>123.2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135</v>
      </c>
      <c r="AU266" s="252" t="s">
        <v>86</v>
      </c>
      <c r="AV266" s="14" t="s">
        <v>86</v>
      </c>
      <c r="AW266" s="14" t="s">
        <v>32</v>
      </c>
      <c r="AX266" s="14" t="s">
        <v>76</v>
      </c>
      <c r="AY266" s="252" t="s">
        <v>124</v>
      </c>
    </row>
    <row r="267" s="15" customFormat="1">
      <c r="A267" s="15"/>
      <c r="B267" s="253"/>
      <c r="C267" s="254"/>
      <c r="D267" s="227" t="s">
        <v>135</v>
      </c>
      <c r="E267" s="255" t="s">
        <v>1</v>
      </c>
      <c r="F267" s="256" t="s">
        <v>154</v>
      </c>
      <c r="G267" s="254"/>
      <c r="H267" s="257">
        <v>291.19999999999999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135</v>
      </c>
      <c r="AU267" s="263" t="s">
        <v>86</v>
      </c>
      <c r="AV267" s="15" t="s">
        <v>131</v>
      </c>
      <c r="AW267" s="15" t="s">
        <v>32</v>
      </c>
      <c r="AX267" s="15" t="s">
        <v>84</v>
      </c>
      <c r="AY267" s="263" t="s">
        <v>124</v>
      </c>
    </row>
    <row r="268" s="2" customFormat="1" ht="24.15" customHeight="1">
      <c r="A268" s="38"/>
      <c r="B268" s="39"/>
      <c r="C268" s="214" t="s">
        <v>307</v>
      </c>
      <c r="D268" s="214" t="s">
        <v>126</v>
      </c>
      <c r="E268" s="215" t="s">
        <v>308</v>
      </c>
      <c r="F268" s="216" t="s">
        <v>309</v>
      </c>
      <c r="G268" s="217" t="s">
        <v>129</v>
      </c>
      <c r="H268" s="218">
        <v>30.800000000000001</v>
      </c>
      <c r="I268" s="219"/>
      <c r="J268" s="220">
        <f>ROUND(I268*H268,2)</f>
        <v>0</v>
      </c>
      <c r="K268" s="216" t="s">
        <v>140</v>
      </c>
      <c r="L268" s="44"/>
      <c r="M268" s="221" t="s">
        <v>1</v>
      </c>
      <c r="N268" s="222" t="s">
        <v>41</v>
      </c>
      <c r="O268" s="91"/>
      <c r="P268" s="223">
        <f>O268*H268</f>
        <v>0</v>
      </c>
      <c r="Q268" s="223">
        <v>0.00084999999999999995</v>
      </c>
      <c r="R268" s="223">
        <f>Q268*H268</f>
        <v>0.026179999999999998</v>
      </c>
      <c r="S268" s="223">
        <v>0</v>
      </c>
      <c r="T268" s="22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131</v>
      </c>
      <c r="AT268" s="225" t="s">
        <v>126</v>
      </c>
      <c r="AU268" s="225" t="s">
        <v>86</v>
      </c>
      <c r="AY268" s="17" t="s">
        <v>124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84</v>
      </c>
      <c r="BK268" s="226">
        <f>ROUND(I268*H268,2)</f>
        <v>0</v>
      </c>
      <c r="BL268" s="17" t="s">
        <v>131</v>
      </c>
      <c r="BM268" s="225" t="s">
        <v>310</v>
      </c>
    </row>
    <row r="269" s="2" customFormat="1">
      <c r="A269" s="38"/>
      <c r="B269" s="39"/>
      <c r="C269" s="40"/>
      <c r="D269" s="227" t="s">
        <v>133</v>
      </c>
      <c r="E269" s="40"/>
      <c r="F269" s="228" t="s">
        <v>311</v>
      </c>
      <c r="G269" s="40"/>
      <c r="H269" s="40"/>
      <c r="I269" s="229"/>
      <c r="J269" s="40"/>
      <c r="K269" s="40"/>
      <c r="L269" s="44"/>
      <c r="M269" s="230"/>
      <c r="N269" s="23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86</v>
      </c>
    </row>
    <row r="270" s="13" customFormat="1">
      <c r="A270" s="13"/>
      <c r="B270" s="232"/>
      <c r="C270" s="233"/>
      <c r="D270" s="227" t="s">
        <v>135</v>
      </c>
      <c r="E270" s="234" t="s">
        <v>1</v>
      </c>
      <c r="F270" s="235" t="s">
        <v>312</v>
      </c>
      <c r="G270" s="233"/>
      <c r="H270" s="234" t="s">
        <v>1</v>
      </c>
      <c r="I270" s="236"/>
      <c r="J270" s="233"/>
      <c r="K270" s="233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135</v>
      </c>
      <c r="AU270" s="241" t="s">
        <v>86</v>
      </c>
      <c r="AV270" s="13" t="s">
        <v>84</v>
      </c>
      <c r="AW270" s="13" t="s">
        <v>32</v>
      </c>
      <c r="AX270" s="13" t="s">
        <v>76</v>
      </c>
      <c r="AY270" s="241" t="s">
        <v>124</v>
      </c>
    </row>
    <row r="271" s="14" customFormat="1">
      <c r="A271" s="14"/>
      <c r="B271" s="242"/>
      <c r="C271" s="243"/>
      <c r="D271" s="227" t="s">
        <v>135</v>
      </c>
      <c r="E271" s="244" t="s">
        <v>1</v>
      </c>
      <c r="F271" s="245" t="s">
        <v>313</v>
      </c>
      <c r="G271" s="243"/>
      <c r="H271" s="246">
        <v>30.800000000000001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135</v>
      </c>
      <c r="AU271" s="252" t="s">
        <v>86</v>
      </c>
      <c r="AV271" s="14" t="s">
        <v>86</v>
      </c>
      <c r="AW271" s="14" t="s">
        <v>32</v>
      </c>
      <c r="AX271" s="14" t="s">
        <v>84</v>
      </c>
      <c r="AY271" s="252" t="s">
        <v>124</v>
      </c>
    </row>
    <row r="272" s="2" customFormat="1" ht="24.15" customHeight="1">
      <c r="A272" s="38"/>
      <c r="B272" s="39"/>
      <c r="C272" s="214" t="s">
        <v>314</v>
      </c>
      <c r="D272" s="214" t="s">
        <v>126</v>
      </c>
      <c r="E272" s="215" t="s">
        <v>315</v>
      </c>
      <c r="F272" s="216" t="s">
        <v>316</v>
      </c>
      <c r="G272" s="217" t="s">
        <v>129</v>
      </c>
      <c r="H272" s="218">
        <v>291.19999999999999</v>
      </c>
      <c r="I272" s="219"/>
      <c r="J272" s="220">
        <f>ROUND(I272*H272,2)</f>
        <v>0</v>
      </c>
      <c r="K272" s="216" t="s">
        <v>140</v>
      </c>
      <c r="L272" s="44"/>
      <c r="M272" s="221" t="s">
        <v>1</v>
      </c>
      <c r="N272" s="222" t="s">
        <v>41</v>
      </c>
      <c r="O272" s="91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131</v>
      </c>
      <c r="AT272" s="225" t="s">
        <v>126</v>
      </c>
      <c r="AU272" s="225" t="s">
        <v>86</v>
      </c>
      <c r="AY272" s="17" t="s">
        <v>124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84</v>
      </c>
      <c r="BK272" s="226">
        <f>ROUND(I272*H272,2)</f>
        <v>0</v>
      </c>
      <c r="BL272" s="17" t="s">
        <v>131</v>
      </c>
      <c r="BM272" s="225" t="s">
        <v>317</v>
      </c>
    </row>
    <row r="273" s="2" customFormat="1">
      <c r="A273" s="38"/>
      <c r="B273" s="39"/>
      <c r="C273" s="40"/>
      <c r="D273" s="227" t="s">
        <v>133</v>
      </c>
      <c r="E273" s="40"/>
      <c r="F273" s="228" t="s">
        <v>318</v>
      </c>
      <c r="G273" s="40"/>
      <c r="H273" s="40"/>
      <c r="I273" s="229"/>
      <c r="J273" s="40"/>
      <c r="K273" s="40"/>
      <c r="L273" s="44"/>
      <c r="M273" s="230"/>
      <c r="N273" s="23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133</v>
      </c>
      <c r="AU273" s="17" t="s">
        <v>86</v>
      </c>
    </row>
    <row r="274" s="14" customFormat="1">
      <c r="A274" s="14"/>
      <c r="B274" s="242"/>
      <c r="C274" s="243"/>
      <c r="D274" s="227" t="s">
        <v>135</v>
      </c>
      <c r="E274" s="244" t="s">
        <v>1</v>
      </c>
      <c r="F274" s="245" t="s">
        <v>319</v>
      </c>
      <c r="G274" s="243"/>
      <c r="H274" s="246">
        <v>291.19999999999999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135</v>
      </c>
      <c r="AU274" s="252" t="s">
        <v>86</v>
      </c>
      <c r="AV274" s="14" t="s">
        <v>86</v>
      </c>
      <c r="AW274" s="14" t="s">
        <v>32</v>
      </c>
      <c r="AX274" s="14" t="s">
        <v>84</v>
      </c>
      <c r="AY274" s="252" t="s">
        <v>124</v>
      </c>
    </row>
    <row r="275" s="2" customFormat="1" ht="24.15" customHeight="1">
      <c r="A275" s="38"/>
      <c r="B275" s="39"/>
      <c r="C275" s="214" t="s">
        <v>7</v>
      </c>
      <c r="D275" s="214" t="s">
        <v>126</v>
      </c>
      <c r="E275" s="215" t="s">
        <v>320</v>
      </c>
      <c r="F275" s="216" t="s">
        <v>321</v>
      </c>
      <c r="G275" s="217" t="s">
        <v>129</v>
      </c>
      <c r="H275" s="218">
        <v>30.800000000000001</v>
      </c>
      <c r="I275" s="219"/>
      <c r="J275" s="220">
        <f>ROUND(I275*H275,2)</f>
        <v>0</v>
      </c>
      <c r="K275" s="216" t="s">
        <v>140</v>
      </c>
      <c r="L275" s="44"/>
      <c r="M275" s="221" t="s">
        <v>1</v>
      </c>
      <c r="N275" s="222" t="s">
        <v>41</v>
      </c>
      <c r="O275" s="91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131</v>
      </c>
      <c r="AT275" s="225" t="s">
        <v>126</v>
      </c>
      <c r="AU275" s="225" t="s">
        <v>86</v>
      </c>
      <c r="AY275" s="17" t="s">
        <v>124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84</v>
      </c>
      <c r="BK275" s="226">
        <f>ROUND(I275*H275,2)</f>
        <v>0</v>
      </c>
      <c r="BL275" s="17" t="s">
        <v>131</v>
      </c>
      <c r="BM275" s="225" t="s">
        <v>322</v>
      </c>
    </row>
    <row r="276" s="2" customFormat="1">
      <c r="A276" s="38"/>
      <c r="B276" s="39"/>
      <c r="C276" s="40"/>
      <c r="D276" s="227" t="s">
        <v>133</v>
      </c>
      <c r="E276" s="40"/>
      <c r="F276" s="228" t="s">
        <v>323</v>
      </c>
      <c r="G276" s="40"/>
      <c r="H276" s="40"/>
      <c r="I276" s="229"/>
      <c r="J276" s="40"/>
      <c r="K276" s="40"/>
      <c r="L276" s="44"/>
      <c r="M276" s="230"/>
      <c r="N276" s="23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133</v>
      </c>
      <c r="AU276" s="17" t="s">
        <v>86</v>
      </c>
    </row>
    <row r="277" s="14" customFormat="1">
      <c r="A277" s="14"/>
      <c r="B277" s="242"/>
      <c r="C277" s="243"/>
      <c r="D277" s="227" t="s">
        <v>135</v>
      </c>
      <c r="E277" s="244" t="s">
        <v>1</v>
      </c>
      <c r="F277" s="245" t="s">
        <v>324</v>
      </c>
      <c r="G277" s="243"/>
      <c r="H277" s="246">
        <v>30.800000000000001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135</v>
      </c>
      <c r="AU277" s="252" t="s">
        <v>86</v>
      </c>
      <c r="AV277" s="14" t="s">
        <v>86</v>
      </c>
      <c r="AW277" s="14" t="s">
        <v>32</v>
      </c>
      <c r="AX277" s="14" t="s">
        <v>84</v>
      </c>
      <c r="AY277" s="252" t="s">
        <v>124</v>
      </c>
    </row>
    <row r="278" s="2" customFormat="1" ht="37.8" customHeight="1">
      <c r="A278" s="38"/>
      <c r="B278" s="39"/>
      <c r="C278" s="214" t="s">
        <v>325</v>
      </c>
      <c r="D278" s="214" t="s">
        <v>126</v>
      </c>
      <c r="E278" s="215" t="s">
        <v>326</v>
      </c>
      <c r="F278" s="216" t="s">
        <v>327</v>
      </c>
      <c r="G278" s="217" t="s">
        <v>260</v>
      </c>
      <c r="H278" s="218">
        <v>350.51999999999998</v>
      </c>
      <c r="I278" s="219"/>
      <c r="J278" s="220">
        <f>ROUND(I278*H278,2)</f>
        <v>0</v>
      </c>
      <c r="K278" s="216" t="s">
        <v>140</v>
      </c>
      <c r="L278" s="44"/>
      <c r="M278" s="221" t="s">
        <v>1</v>
      </c>
      <c r="N278" s="222" t="s">
        <v>41</v>
      </c>
      <c r="O278" s="91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131</v>
      </c>
      <c r="AT278" s="225" t="s">
        <v>126</v>
      </c>
      <c r="AU278" s="225" t="s">
        <v>86</v>
      </c>
      <c r="AY278" s="17" t="s">
        <v>124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84</v>
      </c>
      <c r="BK278" s="226">
        <f>ROUND(I278*H278,2)</f>
        <v>0</v>
      </c>
      <c r="BL278" s="17" t="s">
        <v>131</v>
      </c>
      <c r="BM278" s="225" t="s">
        <v>328</v>
      </c>
    </row>
    <row r="279" s="2" customFormat="1">
      <c r="A279" s="38"/>
      <c r="B279" s="39"/>
      <c r="C279" s="40"/>
      <c r="D279" s="227" t="s">
        <v>133</v>
      </c>
      <c r="E279" s="40"/>
      <c r="F279" s="228" t="s">
        <v>329</v>
      </c>
      <c r="G279" s="40"/>
      <c r="H279" s="40"/>
      <c r="I279" s="229"/>
      <c r="J279" s="40"/>
      <c r="K279" s="40"/>
      <c r="L279" s="44"/>
      <c r="M279" s="230"/>
      <c r="N279" s="231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133</v>
      </c>
      <c r="AU279" s="17" t="s">
        <v>86</v>
      </c>
    </row>
    <row r="280" s="14" customFormat="1">
      <c r="A280" s="14"/>
      <c r="B280" s="242"/>
      <c r="C280" s="243"/>
      <c r="D280" s="227" t="s">
        <v>135</v>
      </c>
      <c r="E280" s="244" t="s">
        <v>1</v>
      </c>
      <c r="F280" s="245" t="s">
        <v>288</v>
      </c>
      <c r="G280" s="243"/>
      <c r="H280" s="246">
        <v>43.920000000000002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135</v>
      </c>
      <c r="AU280" s="252" t="s">
        <v>86</v>
      </c>
      <c r="AV280" s="14" t="s">
        <v>86</v>
      </c>
      <c r="AW280" s="14" t="s">
        <v>32</v>
      </c>
      <c r="AX280" s="14" t="s">
        <v>76</v>
      </c>
      <c r="AY280" s="252" t="s">
        <v>124</v>
      </c>
    </row>
    <row r="281" s="14" customFormat="1">
      <c r="A281" s="14"/>
      <c r="B281" s="242"/>
      <c r="C281" s="243"/>
      <c r="D281" s="227" t="s">
        <v>135</v>
      </c>
      <c r="E281" s="244" t="s">
        <v>1</v>
      </c>
      <c r="F281" s="245" t="s">
        <v>330</v>
      </c>
      <c r="G281" s="243"/>
      <c r="H281" s="246">
        <v>306.60000000000002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135</v>
      </c>
      <c r="AU281" s="252" t="s">
        <v>86</v>
      </c>
      <c r="AV281" s="14" t="s">
        <v>86</v>
      </c>
      <c r="AW281" s="14" t="s">
        <v>32</v>
      </c>
      <c r="AX281" s="14" t="s">
        <v>76</v>
      </c>
      <c r="AY281" s="252" t="s">
        <v>124</v>
      </c>
    </row>
    <row r="282" s="15" customFormat="1">
      <c r="A282" s="15"/>
      <c r="B282" s="253"/>
      <c r="C282" s="254"/>
      <c r="D282" s="227" t="s">
        <v>135</v>
      </c>
      <c r="E282" s="255" t="s">
        <v>1</v>
      </c>
      <c r="F282" s="256" t="s">
        <v>154</v>
      </c>
      <c r="G282" s="254"/>
      <c r="H282" s="257">
        <v>350.51999999999998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3" t="s">
        <v>135</v>
      </c>
      <c r="AU282" s="263" t="s">
        <v>86</v>
      </c>
      <c r="AV282" s="15" t="s">
        <v>131</v>
      </c>
      <c r="AW282" s="15" t="s">
        <v>32</v>
      </c>
      <c r="AX282" s="15" t="s">
        <v>84</v>
      </c>
      <c r="AY282" s="263" t="s">
        <v>124</v>
      </c>
    </row>
    <row r="283" s="2" customFormat="1" ht="37.8" customHeight="1">
      <c r="A283" s="38"/>
      <c r="B283" s="39"/>
      <c r="C283" s="214" t="s">
        <v>331</v>
      </c>
      <c r="D283" s="214" t="s">
        <v>126</v>
      </c>
      <c r="E283" s="215" t="s">
        <v>332</v>
      </c>
      <c r="F283" s="216" t="s">
        <v>333</v>
      </c>
      <c r="G283" s="217" t="s">
        <v>260</v>
      </c>
      <c r="H283" s="218">
        <v>701.03999999999996</v>
      </c>
      <c r="I283" s="219"/>
      <c r="J283" s="220">
        <f>ROUND(I283*H283,2)</f>
        <v>0</v>
      </c>
      <c r="K283" s="216" t="s">
        <v>140</v>
      </c>
      <c r="L283" s="44"/>
      <c r="M283" s="221" t="s">
        <v>1</v>
      </c>
      <c r="N283" s="222" t="s">
        <v>41</v>
      </c>
      <c r="O283" s="91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131</v>
      </c>
      <c r="AT283" s="225" t="s">
        <v>126</v>
      </c>
      <c r="AU283" s="225" t="s">
        <v>86</v>
      </c>
      <c r="AY283" s="17" t="s">
        <v>124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84</v>
      </c>
      <c r="BK283" s="226">
        <f>ROUND(I283*H283,2)</f>
        <v>0</v>
      </c>
      <c r="BL283" s="17" t="s">
        <v>131</v>
      </c>
      <c r="BM283" s="225" t="s">
        <v>334</v>
      </c>
    </row>
    <row r="284" s="2" customFormat="1">
      <c r="A284" s="38"/>
      <c r="B284" s="39"/>
      <c r="C284" s="40"/>
      <c r="D284" s="227" t="s">
        <v>133</v>
      </c>
      <c r="E284" s="40"/>
      <c r="F284" s="228" t="s">
        <v>335</v>
      </c>
      <c r="G284" s="40"/>
      <c r="H284" s="40"/>
      <c r="I284" s="229"/>
      <c r="J284" s="40"/>
      <c r="K284" s="40"/>
      <c r="L284" s="44"/>
      <c r="M284" s="230"/>
      <c r="N284" s="23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133</v>
      </c>
      <c r="AU284" s="17" t="s">
        <v>86</v>
      </c>
    </row>
    <row r="285" s="14" customFormat="1">
      <c r="A285" s="14"/>
      <c r="B285" s="242"/>
      <c r="C285" s="243"/>
      <c r="D285" s="227" t="s">
        <v>135</v>
      </c>
      <c r="E285" s="243"/>
      <c r="F285" s="245" t="s">
        <v>336</v>
      </c>
      <c r="G285" s="243"/>
      <c r="H285" s="246">
        <v>701.03999999999996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135</v>
      </c>
      <c r="AU285" s="252" t="s">
        <v>86</v>
      </c>
      <c r="AV285" s="14" t="s">
        <v>86</v>
      </c>
      <c r="AW285" s="14" t="s">
        <v>4</v>
      </c>
      <c r="AX285" s="14" t="s">
        <v>84</v>
      </c>
      <c r="AY285" s="252" t="s">
        <v>124</v>
      </c>
    </row>
    <row r="286" s="2" customFormat="1" ht="33" customHeight="1">
      <c r="A286" s="38"/>
      <c r="B286" s="39"/>
      <c r="C286" s="214" t="s">
        <v>337</v>
      </c>
      <c r="D286" s="214" t="s">
        <v>126</v>
      </c>
      <c r="E286" s="215" t="s">
        <v>338</v>
      </c>
      <c r="F286" s="216" t="s">
        <v>339</v>
      </c>
      <c r="G286" s="217" t="s">
        <v>340</v>
      </c>
      <c r="H286" s="218">
        <v>585.36800000000005</v>
      </c>
      <c r="I286" s="219"/>
      <c r="J286" s="220">
        <f>ROUND(I286*H286,2)</f>
        <v>0</v>
      </c>
      <c r="K286" s="216" t="s">
        <v>140</v>
      </c>
      <c r="L286" s="44"/>
      <c r="M286" s="221" t="s">
        <v>1</v>
      </c>
      <c r="N286" s="222" t="s">
        <v>41</v>
      </c>
      <c r="O286" s="91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131</v>
      </c>
      <c r="AT286" s="225" t="s">
        <v>126</v>
      </c>
      <c r="AU286" s="225" t="s">
        <v>86</v>
      </c>
      <c r="AY286" s="17" t="s">
        <v>124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84</v>
      </c>
      <c r="BK286" s="226">
        <f>ROUND(I286*H286,2)</f>
        <v>0</v>
      </c>
      <c r="BL286" s="17" t="s">
        <v>131</v>
      </c>
      <c r="BM286" s="225" t="s">
        <v>341</v>
      </c>
    </row>
    <row r="287" s="2" customFormat="1">
      <c r="A287" s="38"/>
      <c r="B287" s="39"/>
      <c r="C287" s="40"/>
      <c r="D287" s="227" t="s">
        <v>133</v>
      </c>
      <c r="E287" s="40"/>
      <c r="F287" s="228" t="s">
        <v>342</v>
      </c>
      <c r="G287" s="40"/>
      <c r="H287" s="40"/>
      <c r="I287" s="229"/>
      <c r="J287" s="40"/>
      <c r="K287" s="40"/>
      <c r="L287" s="44"/>
      <c r="M287" s="230"/>
      <c r="N287" s="23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133</v>
      </c>
      <c r="AU287" s="17" t="s">
        <v>86</v>
      </c>
    </row>
    <row r="288" s="14" customFormat="1">
      <c r="A288" s="14"/>
      <c r="B288" s="242"/>
      <c r="C288" s="243"/>
      <c r="D288" s="227" t="s">
        <v>135</v>
      </c>
      <c r="E288" s="244" t="s">
        <v>1</v>
      </c>
      <c r="F288" s="245" t="s">
        <v>343</v>
      </c>
      <c r="G288" s="243"/>
      <c r="H288" s="246">
        <v>585.36800000000005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135</v>
      </c>
      <c r="AU288" s="252" t="s">
        <v>86</v>
      </c>
      <c r="AV288" s="14" t="s">
        <v>86</v>
      </c>
      <c r="AW288" s="14" t="s">
        <v>32</v>
      </c>
      <c r="AX288" s="14" t="s">
        <v>84</v>
      </c>
      <c r="AY288" s="252" t="s">
        <v>124</v>
      </c>
    </row>
    <row r="289" s="2" customFormat="1" ht="16.5" customHeight="1">
      <c r="A289" s="38"/>
      <c r="B289" s="39"/>
      <c r="C289" s="214" t="s">
        <v>344</v>
      </c>
      <c r="D289" s="214" t="s">
        <v>126</v>
      </c>
      <c r="E289" s="215" t="s">
        <v>345</v>
      </c>
      <c r="F289" s="216" t="s">
        <v>346</v>
      </c>
      <c r="G289" s="217" t="s">
        <v>260</v>
      </c>
      <c r="H289" s="218">
        <v>350.51999999999998</v>
      </c>
      <c r="I289" s="219"/>
      <c r="J289" s="220">
        <f>ROUND(I289*H289,2)</f>
        <v>0</v>
      </c>
      <c r="K289" s="216" t="s">
        <v>140</v>
      </c>
      <c r="L289" s="44"/>
      <c r="M289" s="221" t="s">
        <v>1</v>
      </c>
      <c r="N289" s="222" t="s">
        <v>41</v>
      </c>
      <c r="O289" s="91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131</v>
      </c>
      <c r="AT289" s="225" t="s">
        <v>126</v>
      </c>
      <c r="AU289" s="225" t="s">
        <v>86</v>
      </c>
      <c r="AY289" s="17" t="s">
        <v>124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84</v>
      </c>
      <c r="BK289" s="226">
        <f>ROUND(I289*H289,2)</f>
        <v>0</v>
      </c>
      <c r="BL289" s="17" t="s">
        <v>131</v>
      </c>
      <c r="BM289" s="225" t="s">
        <v>347</v>
      </c>
    </row>
    <row r="290" s="2" customFormat="1">
      <c r="A290" s="38"/>
      <c r="B290" s="39"/>
      <c r="C290" s="40"/>
      <c r="D290" s="227" t="s">
        <v>133</v>
      </c>
      <c r="E290" s="40"/>
      <c r="F290" s="228" t="s">
        <v>348</v>
      </c>
      <c r="G290" s="40"/>
      <c r="H290" s="40"/>
      <c r="I290" s="229"/>
      <c r="J290" s="40"/>
      <c r="K290" s="40"/>
      <c r="L290" s="44"/>
      <c r="M290" s="230"/>
      <c r="N290" s="23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133</v>
      </c>
      <c r="AU290" s="17" t="s">
        <v>86</v>
      </c>
    </row>
    <row r="291" s="2" customFormat="1" ht="24.15" customHeight="1">
      <c r="A291" s="38"/>
      <c r="B291" s="39"/>
      <c r="C291" s="214" t="s">
        <v>349</v>
      </c>
      <c r="D291" s="214" t="s">
        <v>126</v>
      </c>
      <c r="E291" s="215" t="s">
        <v>350</v>
      </c>
      <c r="F291" s="216" t="s">
        <v>351</v>
      </c>
      <c r="G291" s="217" t="s">
        <v>260</v>
      </c>
      <c r="H291" s="218">
        <v>290.07999999999998</v>
      </c>
      <c r="I291" s="219"/>
      <c r="J291" s="220">
        <f>ROUND(I291*H291,2)</f>
        <v>0</v>
      </c>
      <c r="K291" s="216" t="s">
        <v>140</v>
      </c>
      <c r="L291" s="44"/>
      <c r="M291" s="221" t="s">
        <v>1</v>
      </c>
      <c r="N291" s="222" t="s">
        <v>41</v>
      </c>
      <c r="O291" s="91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131</v>
      </c>
      <c r="AT291" s="225" t="s">
        <v>126</v>
      </c>
      <c r="AU291" s="225" t="s">
        <v>86</v>
      </c>
      <c r="AY291" s="17" t="s">
        <v>124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84</v>
      </c>
      <c r="BK291" s="226">
        <f>ROUND(I291*H291,2)</f>
        <v>0</v>
      </c>
      <c r="BL291" s="17" t="s">
        <v>131</v>
      </c>
      <c r="BM291" s="225" t="s">
        <v>352</v>
      </c>
    </row>
    <row r="292" s="2" customFormat="1">
      <c r="A292" s="38"/>
      <c r="B292" s="39"/>
      <c r="C292" s="40"/>
      <c r="D292" s="227" t="s">
        <v>133</v>
      </c>
      <c r="E292" s="40"/>
      <c r="F292" s="228" t="s">
        <v>353</v>
      </c>
      <c r="G292" s="40"/>
      <c r="H292" s="40"/>
      <c r="I292" s="229"/>
      <c r="J292" s="40"/>
      <c r="K292" s="40"/>
      <c r="L292" s="44"/>
      <c r="M292" s="230"/>
      <c r="N292" s="231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133</v>
      </c>
      <c r="AU292" s="17" t="s">
        <v>86</v>
      </c>
    </row>
    <row r="293" s="13" customFormat="1">
      <c r="A293" s="13"/>
      <c r="B293" s="232"/>
      <c r="C293" s="233"/>
      <c r="D293" s="227" t="s">
        <v>135</v>
      </c>
      <c r="E293" s="234" t="s">
        <v>1</v>
      </c>
      <c r="F293" s="235" t="s">
        <v>354</v>
      </c>
      <c r="G293" s="233"/>
      <c r="H293" s="234" t="s">
        <v>1</v>
      </c>
      <c r="I293" s="236"/>
      <c r="J293" s="233"/>
      <c r="K293" s="233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135</v>
      </c>
      <c r="AU293" s="241" t="s">
        <v>86</v>
      </c>
      <c r="AV293" s="13" t="s">
        <v>84</v>
      </c>
      <c r="AW293" s="13" t="s">
        <v>32</v>
      </c>
      <c r="AX293" s="13" t="s">
        <v>76</v>
      </c>
      <c r="AY293" s="241" t="s">
        <v>124</v>
      </c>
    </row>
    <row r="294" s="14" customFormat="1">
      <c r="A294" s="14"/>
      <c r="B294" s="242"/>
      <c r="C294" s="243"/>
      <c r="D294" s="227" t="s">
        <v>135</v>
      </c>
      <c r="E294" s="244" t="s">
        <v>1</v>
      </c>
      <c r="F294" s="245" t="s">
        <v>355</v>
      </c>
      <c r="G294" s="243"/>
      <c r="H294" s="246">
        <v>29.280000000000001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135</v>
      </c>
      <c r="AU294" s="252" t="s">
        <v>86</v>
      </c>
      <c r="AV294" s="14" t="s">
        <v>86</v>
      </c>
      <c r="AW294" s="14" t="s">
        <v>32</v>
      </c>
      <c r="AX294" s="14" t="s">
        <v>76</v>
      </c>
      <c r="AY294" s="252" t="s">
        <v>124</v>
      </c>
    </row>
    <row r="295" s="13" customFormat="1">
      <c r="A295" s="13"/>
      <c r="B295" s="232"/>
      <c r="C295" s="233"/>
      <c r="D295" s="227" t="s">
        <v>135</v>
      </c>
      <c r="E295" s="234" t="s">
        <v>1</v>
      </c>
      <c r="F295" s="235" t="s">
        <v>356</v>
      </c>
      <c r="G295" s="233"/>
      <c r="H295" s="234" t="s">
        <v>1</v>
      </c>
      <c r="I295" s="236"/>
      <c r="J295" s="233"/>
      <c r="K295" s="233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135</v>
      </c>
      <c r="AU295" s="241" t="s">
        <v>86</v>
      </c>
      <c r="AV295" s="13" t="s">
        <v>84</v>
      </c>
      <c r="AW295" s="13" t="s">
        <v>32</v>
      </c>
      <c r="AX295" s="13" t="s">
        <v>76</v>
      </c>
      <c r="AY295" s="241" t="s">
        <v>124</v>
      </c>
    </row>
    <row r="296" s="13" customFormat="1">
      <c r="A296" s="13"/>
      <c r="B296" s="232"/>
      <c r="C296" s="233"/>
      <c r="D296" s="227" t="s">
        <v>135</v>
      </c>
      <c r="E296" s="234" t="s">
        <v>1</v>
      </c>
      <c r="F296" s="235" t="s">
        <v>357</v>
      </c>
      <c r="G296" s="233"/>
      <c r="H296" s="234" t="s">
        <v>1</v>
      </c>
      <c r="I296" s="236"/>
      <c r="J296" s="233"/>
      <c r="K296" s="233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135</v>
      </c>
      <c r="AU296" s="241" t="s">
        <v>86</v>
      </c>
      <c r="AV296" s="13" t="s">
        <v>84</v>
      </c>
      <c r="AW296" s="13" t="s">
        <v>32</v>
      </c>
      <c r="AX296" s="13" t="s">
        <v>76</v>
      </c>
      <c r="AY296" s="241" t="s">
        <v>124</v>
      </c>
    </row>
    <row r="297" s="14" customFormat="1">
      <c r="A297" s="14"/>
      <c r="B297" s="242"/>
      <c r="C297" s="243"/>
      <c r="D297" s="227" t="s">
        <v>135</v>
      </c>
      <c r="E297" s="244" t="s">
        <v>1</v>
      </c>
      <c r="F297" s="245" t="s">
        <v>358</v>
      </c>
      <c r="G297" s="243"/>
      <c r="H297" s="246">
        <v>67.200000000000003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135</v>
      </c>
      <c r="AU297" s="252" t="s">
        <v>86</v>
      </c>
      <c r="AV297" s="14" t="s">
        <v>86</v>
      </c>
      <c r="AW297" s="14" t="s">
        <v>32</v>
      </c>
      <c r="AX297" s="14" t="s">
        <v>76</v>
      </c>
      <c r="AY297" s="252" t="s">
        <v>124</v>
      </c>
    </row>
    <row r="298" s="14" customFormat="1">
      <c r="A298" s="14"/>
      <c r="B298" s="242"/>
      <c r="C298" s="243"/>
      <c r="D298" s="227" t="s">
        <v>135</v>
      </c>
      <c r="E298" s="244" t="s">
        <v>1</v>
      </c>
      <c r="F298" s="245" t="s">
        <v>359</v>
      </c>
      <c r="G298" s="243"/>
      <c r="H298" s="246">
        <v>193.59999999999999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135</v>
      </c>
      <c r="AU298" s="252" t="s">
        <v>86</v>
      </c>
      <c r="AV298" s="14" t="s">
        <v>86</v>
      </c>
      <c r="AW298" s="14" t="s">
        <v>32</v>
      </c>
      <c r="AX298" s="14" t="s">
        <v>76</v>
      </c>
      <c r="AY298" s="252" t="s">
        <v>124</v>
      </c>
    </row>
    <row r="299" s="15" customFormat="1">
      <c r="A299" s="15"/>
      <c r="B299" s="253"/>
      <c r="C299" s="254"/>
      <c r="D299" s="227" t="s">
        <v>135</v>
      </c>
      <c r="E299" s="255" t="s">
        <v>1</v>
      </c>
      <c r="F299" s="256" t="s">
        <v>154</v>
      </c>
      <c r="G299" s="254"/>
      <c r="H299" s="257">
        <v>290.07999999999998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3" t="s">
        <v>135</v>
      </c>
      <c r="AU299" s="263" t="s">
        <v>86</v>
      </c>
      <c r="AV299" s="15" t="s">
        <v>131</v>
      </c>
      <c r="AW299" s="15" t="s">
        <v>32</v>
      </c>
      <c r="AX299" s="15" t="s">
        <v>84</v>
      </c>
      <c r="AY299" s="263" t="s">
        <v>124</v>
      </c>
    </row>
    <row r="300" s="2" customFormat="1" ht="24.15" customHeight="1">
      <c r="A300" s="38"/>
      <c r="B300" s="39"/>
      <c r="C300" s="214" t="s">
        <v>360</v>
      </c>
      <c r="D300" s="214" t="s">
        <v>126</v>
      </c>
      <c r="E300" s="215" t="s">
        <v>361</v>
      </c>
      <c r="F300" s="216" t="s">
        <v>362</v>
      </c>
      <c r="G300" s="217" t="s">
        <v>260</v>
      </c>
      <c r="H300" s="218">
        <v>33.420000000000002</v>
      </c>
      <c r="I300" s="219"/>
      <c r="J300" s="220">
        <f>ROUND(I300*H300,2)</f>
        <v>0</v>
      </c>
      <c r="K300" s="216" t="s">
        <v>140</v>
      </c>
      <c r="L300" s="44"/>
      <c r="M300" s="221" t="s">
        <v>1</v>
      </c>
      <c r="N300" s="222" t="s">
        <v>41</v>
      </c>
      <c r="O300" s="91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5" t="s">
        <v>131</v>
      </c>
      <c r="AT300" s="225" t="s">
        <v>126</v>
      </c>
      <c r="AU300" s="225" t="s">
        <v>86</v>
      </c>
      <c r="AY300" s="17" t="s">
        <v>124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84</v>
      </c>
      <c r="BK300" s="226">
        <f>ROUND(I300*H300,2)</f>
        <v>0</v>
      </c>
      <c r="BL300" s="17" t="s">
        <v>131</v>
      </c>
      <c r="BM300" s="225" t="s">
        <v>363</v>
      </c>
    </row>
    <row r="301" s="2" customFormat="1">
      <c r="A301" s="38"/>
      <c r="B301" s="39"/>
      <c r="C301" s="40"/>
      <c r="D301" s="227" t="s">
        <v>133</v>
      </c>
      <c r="E301" s="40"/>
      <c r="F301" s="228" t="s">
        <v>364</v>
      </c>
      <c r="G301" s="40"/>
      <c r="H301" s="40"/>
      <c r="I301" s="229"/>
      <c r="J301" s="40"/>
      <c r="K301" s="40"/>
      <c r="L301" s="44"/>
      <c r="M301" s="230"/>
      <c r="N301" s="231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133</v>
      </c>
      <c r="AU301" s="17" t="s">
        <v>86</v>
      </c>
    </row>
    <row r="302" s="13" customFormat="1">
      <c r="A302" s="13"/>
      <c r="B302" s="232"/>
      <c r="C302" s="233"/>
      <c r="D302" s="227" t="s">
        <v>135</v>
      </c>
      <c r="E302" s="234" t="s">
        <v>1</v>
      </c>
      <c r="F302" s="235" t="s">
        <v>354</v>
      </c>
      <c r="G302" s="233"/>
      <c r="H302" s="234" t="s">
        <v>1</v>
      </c>
      <c r="I302" s="236"/>
      <c r="J302" s="233"/>
      <c r="K302" s="233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135</v>
      </c>
      <c r="AU302" s="241" t="s">
        <v>86</v>
      </c>
      <c r="AV302" s="13" t="s">
        <v>84</v>
      </c>
      <c r="AW302" s="13" t="s">
        <v>32</v>
      </c>
      <c r="AX302" s="13" t="s">
        <v>76</v>
      </c>
      <c r="AY302" s="241" t="s">
        <v>124</v>
      </c>
    </row>
    <row r="303" s="14" customFormat="1">
      <c r="A303" s="14"/>
      <c r="B303" s="242"/>
      <c r="C303" s="243"/>
      <c r="D303" s="227" t="s">
        <v>135</v>
      </c>
      <c r="E303" s="244" t="s">
        <v>1</v>
      </c>
      <c r="F303" s="245" t="s">
        <v>365</v>
      </c>
      <c r="G303" s="243"/>
      <c r="H303" s="246">
        <v>18.300000000000001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135</v>
      </c>
      <c r="AU303" s="252" t="s">
        <v>86</v>
      </c>
      <c r="AV303" s="14" t="s">
        <v>86</v>
      </c>
      <c r="AW303" s="14" t="s">
        <v>32</v>
      </c>
      <c r="AX303" s="14" t="s">
        <v>76</v>
      </c>
      <c r="AY303" s="252" t="s">
        <v>124</v>
      </c>
    </row>
    <row r="304" s="13" customFormat="1">
      <c r="A304" s="13"/>
      <c r="B304" s="232"/>
      <c r="C304" s="233"/>
      <c r="D304" s="227" t="s">
        <v>135</v>
      </c>
      <c r="E304" s="234" t="s">
        <v>1</v>
      </c>
      <c r="F304" s="235" t="s">
        <v>356</v>
      </c>
      <c r="G304" s="233"/>
      <c r="H304" s="234" t="s">
        <v>1</v>
      </c>
      <c r="I304" s="236"/>
      <c r="J304" s="233"/>
      <c r="K304" s="233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135</v>
      </c>
      <c r="AU304" s="241" t="s">
        <v>86</v>
      </c>
      <c r="AV304" s="13" t="s">
        <v>84</v>
      </c>
      <c r="AW304" s="13" t="s">
        <v>32</v>
      </c>
      <c r="AX304" s="13" t="s">
        <v>76</v>
      </c>
      <c r="AY304" s="241" t="s">
        <v>124</v>
      </c>
    </row>
    <row r="305" s="14" customFormat="1">
      <c r="A305" s="14"/>
      <c r="B305" s="242"/>
      <c r="C305" s="243"/>
      <c r="D305" s="227" t="s">
        <v>135</v>
      </c>
      <c r="E305" s="244" t="s">
        <v>1</v>
      </c>
      <c r="F305" s="245" t="s">
        <v>366</v>
      </c>
      <c r="G305" s="243"/>
      <c r="H305" s="246">
        <v>2.52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135</v>
      </c>
      <c r="AU305" s="252" t="s">
        <v>86</v>
      </c>
      <c r="AV305" s="14" t="s">
        <v>86</v>
      </c>
      <c r="AW305" s="14" t="s">
        <v>32</v>
      </c>
      <c r="AX305" s="14" t="s">
        <v>76</v>
      </c>
      <c r="AY305" s="252" t="s">
        <v>124</v>
      </c>
    </row>
    <row r="306" s="14" customFormat="1">
      <c r="A306" s="14"/>
      <c r="B306" s="242"/>
      <c r="C306" s="243"/>
      <c r="D306" s="227" t="s">
        <v>135</v>
      </c>
      <c r="E306" s="244" t="s">
        <v>1</v>
      </c>
      <c r="F306" s="245" t="s">
        <v>367</v>
      </c>
      <c r="G306" s="243"/>
      <c r="H306" s="246">
        <v>12.6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135</v>
      </c>
      <c r="AU306" s="252" t="s">
        <v>86</v>
      </c>
      <c r="AV306" s="14" t="s">
        <v>86</v>
      </c>
      <c r="AW306" s="14" t="s">
        <v>32</v>
      </c>
      <c r="AX306" s="14" t="s">
        <v>76</v>
      </c>
      <c r="AY306" s="252" t="s">
        <v>124</v>
      </c>
    </row>
    <row r="307" s="15" customFormat="1">
      <c r="A307" s="15"/>
      <c r="B307" s="253"/>
      <c r="C307" s="254"/>
      <c r="D307" s="227" t="s">
        <v>135</v>
      </c>
      <c r="E307" s="255" t="s">
        <v>1</v>
      </c>
      <c r="F307" s="256" t="s">
        <v>154</v>
      </c>
      <c r="G307" s="254"/>
      <c r="H307" s="257">
        <v>33.420000000000002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3" t="s">
        <v>135</v>
      </c>
      <c r="AU307" s="263" t="s">
        <v>86</v>
      </c>
      <c r="AV307" s="15" t="s">
        <v>131</v>
      </c>
      <c r="AW307" s="15" t="s">
        <v>32</v>
      </c>
      <c r="AX307" s="15" t="s">
        <v>84</v>
      </c>
      <c r="AY307" s="263" t="s">
        <v>124</v>
      </c>
    </row>
    <row r="308" s="2" customFormat="1" ht="16.5" customHeight="1">
      <c r="A308" s="38"/>
      <c r="B308" s="39"/>
      <c r="C308" s="264" t="s">
        <v>368</v>
      </c>
      <c r="D308" s="264" t="s">
        <v>369</v>
      </c>
      <c r="E308" s="265" t="s">
        <v>370</v>
      </c>
      <c r="F308" s="266" t="s">
        <v>371</v>
      </c>
      <c r="G308" s="267" t="s">
        <v>340</v>
      </c>
      <c r="H308" s="268">
        <v>66.840000000000003</v>
      </c>
      <c r="I308" s="269"/>
      <c r="J308" s="270">
        <f>ROUND(I308*H308,2)</f>
        <v>0</v>
      </c>
      <c r="K308" s="266" t="s">
        <v>140</v>
      </c>
      <c r="L308" s="271"/>
      <c r="M308" s="272" t="s">
        <v>1</v>
      </c>
      <c r="N308" s="273" t="s">
        <v>41</v>
      </c>
      <c r="O308" s="91"/>
      <c r="P308" s="223">
        <f>O308*H308</f>
        <v>0</v>
      </c>
      <c r="Q308" s="223">
        <v>1</v>
      </c>
      <c r="R308" s="223">
        <f>Q308*H308</f>
        <v>66.840000000000003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197</v>
      </c>
      <c r="AT308" s="225" t="s">
        <v>369</v>
      </c>
      <c r="AU308" s="225" t="s">
        <v>86</v>
      </c>
      <c r="AY308" s="17" t="s">
        <v>124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84</v>
      </c>
      <c r="BK308" s="226">
        <f>ROUND(I308*H308,2)</f>
        <v>0</v>
      </c>
      <c r="BL308" s="17" t="s">
        <v>131</v>
      </c>
      <c r="BM308" s="225" t="s">
        <v>372</v>
      </c>
    </row>
    <row r="309" s="2" customFormat="1">
      <c r="A309" s="38"/>
      <c r="B309" s="39"/>
      <c r="C309" s="40"/>
      <c r="D309" s="227" t="s">
        <v>133</v>
      </c>
      <c r="E309" s="40"/>
      <c r="F309" s="228" t="s">
        <v>371</v>
      </c>
      <c r="G309" s="40"/>
      <c r="H309" s="40"/>
      <c r="I309" s="229"/>
      <c r="J309" s="40"/>
      <c r="K309" s="40"/>
      <c r="L309" s="44"/>
      <c r="M309" s="230"/>
      <c r="N309" s="23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133</v>
      </c>
      <c r="AU309" s="17" t="s">
        <v>86</v>
      </c>
    </row>
    <row r="310" s="14" customFormat="1">
      <c r="A310" s="14"/>
      <c r="B310" s="242"/>
      <c r="C310" s="243"/>
      <c r="D310" s="227" t="s">
        <v>135</v>
      </c>
      <c r="E310" s="243"/>
      <c r="F310" s="245" t="s">
        <v>373</v>
      </c>
      <c r="G310" s="243"/>
      <c r="H310" s="246">
        <v>66.840000000000003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135</v>
      </c>
      <c r="AU310" s="252" t="s">
        <v>86</v>
      </c>
      <c r="AV310" s="14" t="s">
        <v>86</v>
      </c>
      <c r="AW310" s="14" t="s">
        <v>4</v>
      </c>
      <c r="AX310" s="14" t="s">
        <v>84</v>
      </c>
      <c r="AY310" s="252" t="s">
        <v>124</v>
      </c>
    </row>
    <row r="311" s="2" customFormat="1" ht="24.15" customHeight="1">
      <c r="A311" s="38"/>
      <c r="B311" s="39"/>
      <c r="C311" s="214" t="s">
        <v>374</v>
      </c>
      <c r="D311" s="214" t="s">
        <v>126</v>
      </c>
      <c r="E311" s="215" t="s">
        <v>375</v>
      </c>
      <c r="F311" s="216" t="s">
        <v>376</v>
      </c>
      <c r="G311" s="217" t="s">
        <v>129</v>
      </c>
      <c r="H311" s="218">
        <v>1263</v>
      </c>
      <c r="I311" s="219"/>
      <c r="J311" s="220">
        <f>ROUND(I311*H311,2)</f>
        <v>0</v>
      </c>
      <c r="K311" s="216" t="s">
        <v>140</v>
      </c>
      <c r="L311" s="44"/>
      <c r="M311" s="221" t="s">
        <v>1</v>
      </c>
      <c r="N311" s="222" t="s">
        <v>41</v>
      </c>
      <c r="O311" s="91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131</v>
      </c>
      <c r="AT311" s="225" t="s">
        <v>126</v>
      </c>
      <c r="AU311" s="225" t="s">
        <v>86</v>
      </c>
      <c r="AY311" s="17" t="s">
        <v>124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84</v>
      </c>
      <c r="BK311" s="226">
        <f>ROUND(I311*H311,2)</f>
        <v>0</v>
      </c>
      <c r="BL311" s="17" t="s">
        <v>131</v>
      </c>
      <c r="BM311" s="225" t="s">
        <v>377</v>
      </c>
    </row>
    <row r="312" s="2" customFormat="1">
      <c r="A312" s="38"/>
      <c r="B312" s="39"/>
      <c r="C312" s="40"/>
      <c r="D312" s="227" t="s">
        <v>133</v>
      </c>
      <c r="E312" s="40"/>
      <c r="F312" s="228" t="s">
        <v>378</v>
      </c>
      <c r="G312" s="40"/>
      <c r="H312" s="40"/>
      <c r="I312" s="229"/>
      <c r="J312" s="40"/>
      <c r="K312" s="40"/>
      <c r="L312" s="44"/>
      <c r="M312" s="230"/>
      <c r="N312" s="23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133</v>
      </c>
      <c r="AU312" s="17" t="s">
        <v>86</v>
      </c>
    </row>
    <row r="313" s="13" customFormat="1">
      <c r="A313" s="13"/>
      <c r="B313" s="232"/>
      <c r="C313" s="233"/>
      <c r="D313" s="227" t="s">
        <v>135</v>
      </c>
      <c r="E313" s="234" t="s">
        <v>1</v>
      </c>
      <c r="F313" s="235" t="s">
        <v>379</v>
      </c>
      <c r="G313" s="233"/>
      <c r="H313" s="234" t="s">
        <v>1</v>
      </c>
      <c r="I313" s="236"/>
      <c r="J313" s="233"/>
      <c r="K313" s="233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135</v>
      </c>
      <c r="AU313" s="241" t="s">
        <v>86</v>
      </c>
      <c r="AV313" s="13" t="s">
        <v>84</v>
      </c>
      <c r="AW313" s="13" t="s">
        <v>32</v>
      </c>
      <c r="AX313" s="13" t="s">
        <v>76</v>
      </c>
      <c r="AY313" s="241" t="s">
        <v>124</v>
      </c>
    </row>
    <row r="314" s="13" customFormat="1">
      <c r="A314" s="13"/>
      <c r="B314" s="232"/>
      <c r="C314" s="233"/>
      <c r="D314" s="227" t="s">
        <v>135</v>
      </c>
      <c r="E314" s="234" t="s">
        <v>1</v>
      </c>
      <c r="F314" s="235" t="s">
        <v>380</v>
      </c>
      <c r="G314" s="233"/>
      <c r="H314" s="234" t="s">
        <v>1</v>
      </c>
      <c r="I314" s="236"/>
      <c r="J314" s="233"/>
      <c r="K314" s="233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135</v>
      </c>
      <c r="AU314" s="241" t="s">
        <v>86</v>
      </c>
      <c r="AV314" s="13" t="s">
        <v>84</v>
      </c>
      <c r="AW314" s="13" t="s">
        <v>32</v>
      </c>
      <c r="AX314" s="13" t="s">
        <v>76</v>
      </c>
      <c r="AY314" s="241" t="s">
        <v>124</v>
      </c>
    </row>
    <row r="315" s="14" customFormat="1">
      <c r="A315" s="14"/>
      <c r="B315" s="242"/>
      <c r="C315" s="243"/>
      <c r="D315" s="227" t="s">
        <v>135</v>
      </c>
      <c r="E315" s="244" t="s">
        <v>1</v>
      </c>
      <c r="F315" s="245" t="s">
        <v>381</v>
      </c>
      <c r="G315" s="243"/>
      <c r="H315" s="246">
        <v>1200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135</v>
      </c>
      <c r="AU315" s="252" t="s">
        <v>86</v>
      </c>
      <c r="AV315" s="14" t="s">
        <v>86</v>
      </c>
      <c r="AW315" s="14" t="s">
        <v>32</v>
      </c>
      <c r="AX315" s="14" t="s">
        <v>76</v>
      </c>
      <c r="AY315" s="252" t="s">
        <v>124</v>
      </c>
    </row>
    <row r="316" s="13" customFormat="1">
      <c r="A316" s="13"/>
      <c r="B316" s="232"/>
      <c r="C316" s="233"/>
      <c r="D316" s="227" t="s">
        <v>135</v>
      </c>
      <c r="E316" s="234" t="s">
        <v>1</v>
      </c>
      <c r="F316" s="235" t="s">
        <v>204</v>
      </c>
      <c r="G316" s="233"/>
      <c r="H316" s="234" t="s">
        <v>1</v>
      </c>
      <c r="I316" s="236"/>
      <c r="J316" s="233"/>
      <c r="K316" s="233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135</v>
      </c>
      <c r="AU316" s="241" t="s">
        <v>86</v>
      </c>
      <c r="AV316" s="13" t="s">
        <v>84</v>
      </c>
      <c r="AW316" s="13" t="s">
        <v>32</v>
      </c>
      <c r="AX316" s="13" t="s">
        <v>76</v>
      </c>
      <c r="AY316" s="241" t="s">
        <v>124</v>
      </c>
    </row>
    <row r="317" s="14" customFormat="1">
      <c r="A317" s="14"/>
      <c r="B317" s="242"/>
      <c r="C317" s="243"/>
      <c r="D317" s="227" t="s">
        <v>135</v>
      </c>
      <c r="E317" s="244" t="s">
        <v>1</v>
      </c>
      <c r="F317" s="245" t="s">
        <v>382</v>
      </c>
      <c r="G317" s="243"/>
      <c r="H317" s="246">
        <v>63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135</v>
      </c>
      <c r="AU317" s="252" t="s">
        <v>86</v>
      </c>
      <c r="AV317" s="14" t="s">
        <v>86</v>
      </c>
      <c r="AW317" s="14" t="s">
        <v>32</v>
      </c>
      <c r="AX317" s="14" t="s">
        <v>76</v>
      </c>
      <c r="AY317" s="252" t="s">
        <v>124</v>
      </c>
    </row>
    <row r="318" s="15" customFormat="1">
      <c r="A318" s="15"/>
      <c r="B318" s="253"/>
      <c r="C318" s="254"/>
      <c r="D318" s="227" t="s">
        <v>135</v>
      </c>
      <c r="E318" s="255" t="s">
        <v>1</v>
      </c>
      <c r="F318" s="256" t="s">
        <v>154</v>
      </c>
      <c r="G318" s="254"/>
      <c r="H318" s="257">
        <v>1263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135</v>
      </c>
      <c r="AU318" s="263" t="s">
        <v>86</v>
      </c>
      <c r="AV318" s="15" t="s">
        <v>131</v>
      </c>
      <c r="AW318" s="15" t="s">
        <v>32</v>
      </c>
      <c r="AX318" s="15" t="s">
        <v>84</v>
      </c>
      <c r="AY318" s="263" t="s">
        <v>124</v>
      </c>
    </row>
    <row r="319" s="2" customFormat="1" ht="24.15" customHeight="1">
      <c r="A319" s="38"/>
      <c r="B319" s="39"/>
      <c r="C319" s="214" t="s">
        <v>247</v>
      </c>
      <c r="D319" s="214" t="s">
        <v>126</v>
      </c>
      <c r="E319" s="215" t="s">
        <v>383</v>
      </c>
      <c r="F319" s="216" t="s">
        <v>384</v>
      </c>
      <c r="G319" s="217" t="s">
        <v>129</v>
      </c>
      <c r="H319" s="218">
        <v>1100</v>
      </c>
      <c r="I319" s="219"/>
      <c r="J319" s="220">
        <f>ROUND(I319*H319,2)</f>
        <v>0</v>
      </c>
      <c r="K319" s="216" t="s">
        <v>140</v>
      </c>
      <c r="L319" s="44"/>
      <c r="M319" s="221" t="s">
        <v>1</v>
      </c>
      <c r="N319" s="222" t="s">
        <v>41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131</v>
      </c>
      <c r="AT319" s="225" t="s">
        <v>126</v>
      </c>
      <c r="AU319" s="225" t="s">
        <v>86</v>
      </c>
      <c r="AY319" s="17" t="s">
        <v>124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84</v>
      </c>
      <c r="BK319" s="226">
        <f>ROUND(I319*H319,2)</f>
        <v>0</v>
      </c>
      <c r="BL319" s="17" t="s">
        <v>131</v>
      </c>
      <c r="BM319" s="225" t="s">
        <v>385</v>
      </c>
    </row>
    <row r="320" s="2" customFormat="1">
      <c r="A320" s="38"/>
      <c r="B320" s="39"/>
      <c r="C320" s="40"/>
      <c r="D320" s="227" t="s">
        <v>133</v>
      </c>
      <c r="E320" s="40"/>
      <c r="F320" s="228" t="s">
        <v>386</v>
      </c>
      <c r="G320" s="40"/>
      <c r="H320" s="40"/>
      <c r="I320" s="229"/>
      <c r="J320" s="40"/>
      <c r="K320" s="40"/>
      <c r="L320" s="44"/>
      <c r="M320" s="230"/>
      <c r="N320" s="23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133</v>
      </c>
      <c r="AU320" s="17" t="s">
        <v>86</v>
      </c>
    </row>
    <row r="321" s="13" customFormat="1">
      <c r="A321" s="13"/>
      <c r="B321" s="232"/>
      <c r="C321" s="233"/>
      <c r="D321" s="227" t="s">
        <v>135</v>
      </c>
      <c r="E321" s="234" t="s">
        <v>1</v>
      </c>
      <c r="F321" s="235" t="s">
        <v>206</v>
      </c>
      <c r="G321" s="233"/>
      <c r="H321" s="234" t="s">
        <v>1</v>
      </c>
      <c r="I321" s="236"/>
      <c r="J321" s="233"/>
      <c r="K321" s="233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135</v>
      </c>
      <c r="AU321" s="241" t="s">
        <v>86</v>
      </c>
      <c r="AV321" s="13" t="s">
        <v>84</v>
      </c>
      <c r="AW321" s="13" t="s">
        <v>32</v>
      </c>
      <c r="AX321" s="13" t="s">
        <v>76</v>
      </c>
      <c r="AY321" s="241" t="s">
        <v>124</v>
      </c>
    </row>
    <row r="322" s="14" customFormat="1">
      <c r="A322" s="14"/>
      <c r="B322" s="242"/>
      <c r="C322" s="243"/>
      <c r="D322" s="227" t="s">
        <v>135</v>
      </c>
      <c r="E322" s="244" t="s">
        <v>1</v>
      </c>
      <c r="F322" s="245" t="s">
        <v>207</v>
      </c>
      <c r="G322" s="243"/>
      <c r="H322" s="246">
        <v>1100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135</v>
      </c>
      <c r="AU322" s="252" t="s">
        <v>86</v>
      </c>
      <c r="AV322" s="14" t="s">
        <v>86</v>
      </c>
      <c r="AW322" s="14" t="s">
        <v>32</v>
      </c>
      <c r="AX322" s="14" t="s">
        <v>84</v>
      </c>
      <c r="AY322" s="252" t="s">
        <v>124</v>
      </c>
    </row>
    <row r="323" s="12" customFormat="1" ht="22.8" customHeight="1">
      <c r="A323" s="12"/>
      <c r="B323" s="198"/>
      <c r="C323" s="199"/>
      <c r="D323" s="200" t="s">
        <v>75</v>
      </c>
      <c r="E323" s="212" t="s">
        <v>131</v>
      </c>
      <c r="F323" s="212" t="s">
        <v>387</v>
      </c>
      <c r="G323" s="199"/>
      <c r="H323" s="199"/>
      <c r="I323" s="202"/>
      <c r="J323" s="213">
        <f>BK323</f>
        <v>0</v>
      </c>
      <c r="K323" s="199"/>
      <c r="L323" s="204"/>
      <c r="M323" s="205"/>
      <c r="N323" s="206"/>
      <c r="O323" s="206"/>
      <c r="P323" s="207">
        <f>SUM(P324:P338)</f>
        <v>0</v>
      </c>
      <c r="Q323" s="206"/>
      <c r="R323" s="207">
        <f>SUM(R324:R338)</f>
        <v>0</v>
      </c>
      <c r="S323" s="206"/>
      <c r="T323" s="208">
        <f>SUM(T324:T338)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84</v>
      </c>
      <c r="AT323" s="210" t="s">
        <v>75</v>
      </c>
      <c r="AU323" s="210" t="s">
        <v>84</v>
      </c>
      <c r="AY323" s="209" t="s">
        <v>124</v>
      </c>
      <c r="BK323" s="211">
        <f>SUM(BK324:BK338)</f>
        <v>0</v>
      </c>
    </row>
    <row r="324" s="2" customFormat="1" ht="33" customHeight="1">
      <c r="A324" s="38"/>
      <c r="B324" s="39"/>
      <c r="C324" s="214" t="s">
        <v>388</v>
      </c>
      <c r="D324" s="214" t="s">
        <v>126</v>
      </c>
      <c r="E324" s="215" t="s">
        <v>389</v>
      </c>
      <c r="F324" s="216" t="s">
        <v>390</v>
      </c>
      <c r="G324" s="217" t="s">
        <v>129</v>
      </c>
      <c r="H324" s="218">
        <v>28.800000000000001</v>
      </c>
      <c r="I324" s="219"/>
      <c r="J324" s="220">
        <f>ROUND(I324*H324,2)</f>
        <v>0</v>
      </c>
      <c r="K324" s="216" t="s">
        <v>140</v>
      </c>
      <c r="L324" s="44"/>
      <c r="M324" s="221" t="s">
        <v>1</v>
      </c>
      <c r="N324" s="222" t="s">
        <v>41</v>
      </c>
      <c r="O324" s="91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131</v>
      </c>
      <c r="AT324" s="225" t="s">
        <v>126</v>
      </c>
      <c r="AU324" s="225" t="s">
        <v>86</v>
      </c>
      <c r="AY324" s="17" t="s">
        <v>124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84</v>
      </c>
      <c r="BK324" s="226">
        <f>ROUND(I324*H324,2)</f>
        <v>0</v>
      </c>
      <c r="BL324" s="17" t="s">
        <v>131</v>
      </c>
      <c r="BM324" s="225" t="s">
        <v>391</v>
      </c>
    </row>
    <row r="325" s="2" customFormat="1">
      <c r="A325" s="38"/>
      <c r="B325" s="39"/>
      <c r="C325" s="40"/>
      <c r="D325" s="227" t="s">
        <v>133</v>
      </c>
      <c r="E325" s="40"/>
      <c r="F325" s="228" t="s">
        <v>392</v>
      </c>
      <c r="G325" s="40"/>
      <c r="H325" s="40"/>
      <c r="I325" s="229"/>
      <c r="J325" s="40"/>
      <c r="K325" s="40"/>
      <c r="L325" s="44"/>
      <c r="M325" s="230"/>
      <c r="N325" s="231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133</v>
      </c>
      <c r="AU325" s="17" t="s">
        <v>86</v>
      </c>
    </row>
    <row r="326" s="13" customFormat="1">
      <c r="A326" s="13"/>
      <c r="B326" s="232"/>
      <c r="C326" s="233"/>
      <c r="D326" s="227" t="s">
        <v>135</v>
      </c>
      <c r="E326" s="234" t="s">
        <v>1</v>
      </c>
      <c r="F326" s="235" t="s">
        <v>393</v>
      </c>
      <c r="G326" s="233"/>
      <c r="H326" s="234" t="s">
        <v>1</v>
      </c>
      <c r="I326" s="236"/>
      <c r="J326" s="233"/>
      <c r="K326" s="233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135</v>
      </c>
      <c r="AU326" s="241" t="s">
        <v>86</v>
      </c>
      <c r="AV326" s="13" t="s">
        <v>84</v>
      </c>
      <c r="AW326" s="13" t="s">
        <v>32</v>
      </c>
      <c r="AX326" s="13" t="s">
        <v>76</v>
      </c>
      <c r="AY326" s="241" t="s">
        <v>124</v>
      </c>
    </row>
    <row r="327" s="14" customFormat="1">
      <c r="A327" s="14"/>
      <c r="B327" s="242"/>
      <c r="C327" s="243"/>
      <c r="D327" s="227" t="s">
        <v>135</v>
      </c>
      <c r="E327" s="244" t="s">
        <v>1</v>
      </c>
      <c r="F327" s="245" t="s">
        <v>152</v>
      </c>
      <c r="G327" s="243"/>
      <c r="H327" s="246">
        <v>21.600000000000001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135</v>
      </c>
      <c r="AU327" s="252" t="s">
        <v>86</v>
      </c>
      <c r="AV327" s="14" t="s">
        <v>86</v>
      </c>
      <c r="AW327" s="14" t="s">
        <v>32</v>
      </c>
      <c r="AX327" s="14" t="s">
        <v>76</v>
      </c>
      <c r="AY327" s="252" t="s">
        <v>124</v>
      </c>
    </row>
    <row r="328" s="14" customFormat="1">
      <c r="A328" s="14"/>
      <c r="B328" s="242"/>
      <c r="C328" s="243"/>
      <c r="D328" s="227" t="s">
        <v>135</v>
      </c>
      <c r="E328" s="244" t="s">
        <v>1</v>
      </c>
      <c r="F328" s="245" t="s">
        <v>153</v>
      </c>
      <c r="G328" s="243"/>
      <c r="H328" s="246">
        <v>7.2000000000000002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135</v>
      </c>
      <c r="AU328" s="252" t="s">
        <v>86</v>
      </c>
      <c r="AV328" s="14" t="s">
        <v>86</v>
      </c>
      <c r="AW328" s="14" t="s">
        <v>32</v>
      </c>
      <c r="AX328" s="14" t="s">
        <v>76</v>
      </c>
      <c r="AY328" s="252" t="s">
        <v>124</v>
      </c>
    </row>
    <row r="329" s="15" customFormat="1">
      <c r="A329" s="15"/>
      <c r="B329" s="253"/>
      <c r="C329" s="254"/>
      <c r="D329" s="227" t="s">
        <v>135</v>
      </c>
      <c r="E329" s="255" t="s">
        <v>1</v>
      </c>
      <c r="F329" s="256" t="s">
        <v>154</v>
      </c>
      <c r="G329" s="254"/>
      <c r="H329" s="257">
        <v>28.800000000000001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3" t="s">
        <v>135</v>
      </c>
      <c r="AU329" s="263" t="s">
        <v>86</v>
      </c>
      <c r="AV329" s="15" t="s">
        <v>131</v>
      </c>
      <c r="AW329" s="15" t="s">
        <v>32</v>
      </c>
      <c r="AX329" s="15" t="s">
        <v>84</v>
      </c>
      <c r="AY329" s="263" t="s">
        <v>124</v>
      </c>
    </row>
    <row r="330" s="2" customFormat="1" ht="16.5" customHeight="1">
      <c r="A330" s="38"/>
      <c r="B330" s="39"/>
      <c r="C330" s="214" t="s">
        <v>394</v>
      </c>
      <c r="D330" s="214" t="s">
        <v>126</v>
      </c>
      <c r="E330" s="215" t="s">
        <v>395</v>
      </c>
      <c r="F330" s="216" t="s">
        <v>396</v>
      </c>
      <c r="G330" s="217" t="s">
        <v>260</v>
      </c>
      <c r="H330" s="218">
        <v>20.591999999999999</v>
      </c>
      <c r="I330" s="219"/>
      <c r="J330" s="220">
        <f>ROUND(I330*H330,2)</f>
        <v>0</v>
      </c>
      <c r="K330" s="216" t="s">
        <v>140</v>
      </c>
      <c r="L330" s="44"/>
      <c r="M330" s="221" t="s">
        <v>1</v>
      </c>
      <c r="N330" s="222" t="s">
        <v>41</v>
      </c>
      <c r="O330" s="91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5" t="s">
        <v>131</v>
      </c>
      <c r="AT330" s="225" t="s">
        <v>126</v>
      </c>
      <c r="AU330" s="225" t="s">
        <v>86</v>
      </c>
      <c r="AY330" s="17" t="s">
        <v>124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84</v>
      </c>
      <c r="BK330" s="226">
        <f>ROUND(I330*H330,2)</f>
        <v>0</v>
      </c>
      <c r="BL330" s="17" t="s">
        <v>131</v>
      </c>
      <c r="BM330" s="225" t="s">
        <v>397</v>
      </c>
    </row>
    <row r="331" s="2" customFormat="1">
      <c r="A331" s="38"/>
      <c r="B331" s="39"/>
      <c r="C331" s="40"/>
      <c r="D331" s="227" t="s">
        <v>133</v>
      </c>
      <c r="E331" s="40"/>
      <c r="F331" s="228" t="s">
        <v>398</v>
      </c>
      <c r="G331" s="40"/>
      <c r="H331" s="40"/>
      <c r="I331" s="229"/>
      <c r="J331" s="40"/>
      <c r="K331" s="40"/>
      <c r="L331" s="44"/>
      <c r="M331" s="230"/>
      <c r="N331" s="231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133</v>
      </c>
      <c r="AU331" s="17" t="s">
        <v>86</v>
      </c>
    </row>
    <row r="332" s="13" customFormat="1">
      <c r="A332" s="13"/>
      <c r="B332" s="232"/>
      <c r="C332" s="233"/>
      <c r="D332" s="227" t="s">
        <v>135</v>
      </c>
      <c r="E332" s="234" t="s">
        <v>1</v>
      </c>
      <c r="F332" s="235" t="s">
        <v>354</v>
      </c>
      <c r="G332" s="233"/>
      <c r="H332" s="234" t="s">
        <v>1</v>
      </c>
      <c r="I332" s="236"/>
      <c r="J332" s="233"/>
      <c r="K332" s="233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135</v>
      </c>
      <c r="AU332" s="241" t="s">
        <v>86</v>
      </c>
      <c r="AV332" s="13" t="s">
        <v>84</v>
      </c>
      <c r="AW332" s="13" t="s">
        <v>32</v>
      </c>
      <c r="AX332" s="13" t="s">
        <v>76</v>
      </c>
      <c r="AY332" s="241" t="s">
        <v>124</v>
      </c>
    </row>
    <row r="333" s="14" customFormat="1">
      <c r="A333" s="14"/>
      <c r="B333" s="242"/>
      <c r="C333" s="243"/>
      <c r="D333" s="227" t="s">
        <v>135</v>
      </c>
      <c r="E333" s="244" t="s">
        <v>1</v>
      </c>
      <c r="F333" s="245" t="s">
        <v>399</v>
      </c>
      <c r="G333" s="243"/>
      <c r="H333" s="246">
        <v>7.3200000000000003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135</v>
      </c>
      <c r="AU333" s="252" t="s">
        <v>86</v>
      </c>
      <c r="AV333" s="14" t="s">
        <v>86</v>
      </c>
      <c r="AW333" s="14" t="s">
        <v>32</v>
      </c>
      <c r="AX333" s="14" t="s">
        <v>76</v>
      </c>
      <c r="AY333" s="252" t="s">
        <v>124</v>
      </c>
    </row>
    <row r="334" s="13" customFormat="1">
      <c r="A334" s="13"/>
      <c r="B334" s="232"/>
      <c r="C334" s="233"/>
      <c r="D334" s="227" t="s">
        <v>135</v>
      </c>
      <c r="E334" s="234" t="s">
        <v>1</v>
      </c>
      <c r="F334" s="235" t="s">
        <v>356</v>
      </c>
      <c r="G334" s="233"/>
      <c r="H334" s="234" t="s">
        <v>1</v>
      </c>
      <c r="I334" s="236"/>
      <c r="J334" s="233"/>
      <c r="K334" s="233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135</v>
      </c>
      <c r="AU334" s="241" t="s">
        <v>86</v>
      </c>
      <c r="AV334" s="13" t="s">
        <v>84</v>
      </c>
      <c r="AW334" s="13" t="s">
        <v>32</v>
      </c>
      <c r="AX334" s="13" t="s">
        <v>76</v>
      </c>
      <c r="AY334" s="241" t="s">
        <v>124</v>
      </c>
    </row>
    <row r="335" s="14" customFormat="1">
      <c r="A335" s="14"/>
      <c r="B335" s="242"/>
      <c r="C335" s="243"/>
      <c r="D335" s="227" t="s">
        <v>135</v>
      </c>
      <c r="E335" s="244" t="s">
        <v>1</v>
      </c>
      <c r="F335" s="245" t="s">
        <v>400</v>
      </c>
      <c r="G335" s="243"/>
      <c r="H335" s="246">
        <v>0.83999999999999997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135</v>
      </c>
      <c r="AU335" s="252" t="s">
        <v>86</v>
      </c>
      <c r="AV335" s="14" t="s">
        <v>86</v>
      </c>
      <c r="AW335" s="14" t="s">
        <v>32</v>
      </c>
      <c r="AX335" s="14" t="s">
        <v>76</v>
      </c>
      <c r="AY335" s="252" t="s">
        <v>124</v>
      </c>
    </row>
    <row r="336" s="14" customFormat="1">
      <c r="A336" s="14"/>
      <c r="B336" s="242"/>
      <c r="C336" s="243"/>
      <c r="D336" s="227" t="s">
        <v>135</v>
      </c>
      <c r="E336" s="244" t="s">
        <v>1</v>
      </c>
      <c r="F336" s="245" t="s">
        <v>401</v>
      </c>
      <c r="G336" s="243"/>
      <c r="H336" s="246">
        <v>4.2000000000000002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135</v>
      </c>
      <c r="AU336" s="252" t="s">
        <v>86</v>
      </c>
      <c r="AV336" s="14" t="s">
        <v>86</v>
      </c>
      <c r="AW336" s="14" t="s">
        <v>32</v>
      </c>
      <c r="AX336" s="14" t="s">
        <v>76</v>
      </c>
      <c r="AY336" s="252" t="s">
        <v>124</v>
      </c>
    </row>
    <row r="337" s="14" customFormat="1">
      <c r="A337" s="14"/>
      <c r="B337" s="242"/>
      <c r="C337" s="243"/>
      <c r="D337" s="227" t="s">
        <v>135</v>
      </c>
      <c r="E337" s="244" t="s">
        <v>1</v>
      </c>
      <c r="F337" s="245" t="s">
        <v>402</v>
      </c>
      <c r="G337" s="243"/>
      <c r="H337" s="246">
        <v>8.2319999999999993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135</v>
      </c>
      <c r="AU337" s="252" t="s">
        <v>86</v>
      </c>
      <c r="AV337" s="14" t="s">
        <v>86</v>
      </c>
      <c r="AW337" s="14" t="s">
        <v>32</v>
      </c>
      <c r="AX337" s="14" t="s">
        <v>76</v>
      </c>
      <c r="AY337" s="252" t="s">
        <v>124</v>
      </c>
    </row>
    <row r="338" s="15" customFormat="1">
      <c r="A338" s="15"/>
      <c r="B338" s="253"/>
      <c r="C338" s="254"/>
      <c r="D338" s="227" t="s">
        <v>135</v>
      </c>
      <c r="E338" s="255" t="s">
        <v>1</v>
      </c>
      <c r="F338" s="256" t="s">
        <v>154</v>
      </c>
      <c r="G338" s="254"/>
      <c r="H338" s="257">
        <v>20.591999999999999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3" t="s">
        <v>135</v>
      </c>
      <c r="AU338" s="263" t="s">
        <v>86</v>
      </c>
      <c r="AV338" s="15" t="s">
        <v>131</v>
      </c>
      <c r="AW338" s="15" t="s">
        <v>32</v>
      </c>
      <c r="AX338" s="15" t="s">
        <v>84</v>
      </c>
      <c r="AY338" s="263" t="s">
        <v>124</v>
      </c>
    </row>
    <row r="339" s="12" customFormat="1" ht="22.8" customHeight="1">
      <c r="A339" s="12"/>
      <c r="B339" s="198"/>
      <c r="C339" s="199"/>
      <c r="D339" s="200" t="s">
        <v>75</v>
      </c>
      <c r="E339" s="212" t="s">
        <v>167</v>
      </c>
      <c r="F339" s="212" t="s">
        <v>403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SUM(P340:P430)</f>
        <v>0</v>
      </c>
      <c r="Q339" s="206"/>
      <c r="R339" s="207">
        <f>SUM(R340:R430)</f>
        <v>9.6968859999999992</v>
      </c>
      <c r="S339" s="206"/>
      <c r="T339" s="208">
        <f>SUM(T340:T430)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84</v>
      </c>
      <c r="AT339" s="210" t="s">
        <v>75</v>
      </c>
      <c r="AU339" s="210" t="s">
        <v>84</v>
      </c>
      <c r="AY339" s="209" t="s">
        <v>124</v>
      </c>
      <c r="BK339" s="211">
        <f>SUM(BK340:BK430)</f>
        <v>0</v>
      </c>
    </row>
    <row r="340" s="2" customFormat="1" ht="24.15" customHeight="1">
      <c r="A340" s="38"/>
      <c r="B340" s="39"/>
      <c r="C340" s="214" t="s">
        <v>404</v>
      </c>
      <c r="D340" s="214" t="s">
        <v>126</v>
      </c>
      <c r="E340" s="215" t="s">
        <v>405</v>
      </c>
      <c r="F340" s="216" t="s">
        <v>406</v>
      </c>
      <c r="G340" s="217" t="s">
        <v>407</v>
      </c>
      <c r="H340" s="218">
        <v>4</v>
      </c>
      <c r="I340" s="219"/>
      <c r="J340" s="220">
        <f>ROUND(I340*H340,2)</f>
        <v>0</v>
      </c>
      <c r="K340" s="216" t="s">
        <v>1</v>
      </c>
      <c r="L340" s="44"/>
      <c r="M340" s="221" t="s">
        <v>1</v>
      </c>
      <c r="N340" s="222" t="s">
        <v>41</v>
      </c>
      <c r="O340" s="91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131</v>
      </c>
      <c r="AT340" s="225" t="s">
        <v>126</v>
      </c>
      <c r="AU340" s="225" t="s">
        <v>86</v>
      </c>
      <c r="AY340" s="17" t="s">
        <v>124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84</v>
      </c>
      <c r="BK340" s="226">
        <f>ROUND(I340*H340,2)</f>
        <v>0</v>
      </c>
      <c r="BL340" s="17" t="s">
        <v>131</v>
      </c>
      <c r="BM340" s="225" t="s">
        <v>408</v>
      </c>
    </row>
    <row r="341" s="2" customFormat="1">
      <c r="A341" s="38"/>
      <c r="B341" s="39"/>
      <c r="C341" s="40"/>
      <c r="D341" s="227" t="s">
        <v>133</v>
      </c>
      <c r="E341" s="40"/>
      <c r="F341" s="228" t="s">
        <v>406</v>
      </c>
      <c r="G341" s="40"/>
      <c r="H341" s="40"/>
      <c r="I341" s="229"/>
      <c r="J341" s="40"/>
      <c r="K341" s="40"/>
      <c r="L341" s="44"/>
      <c r="M341" s="230"/>
      <c r="N341" s="231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133</v>
      </c>
      <c r="AU341" s="17" t="s">
        <v>86</v>
      </c>
    </row>
    <row r="342" s="2" customFormat="1" ht="21.75" customHeight="1">
      <c r="A342" s="38"/>
      <c r="B342" s="39"/>
      <c r="C342" s="214" t="s">
        <v>409</v>
      </c>
      <c r="D342" s="214" t="s">
        <v>126</v>
      </c>
      <c r="E342" s="215" t="s">
        <v>410</v>
      </c>
      <c r="F342" s="216" t="s">
        <v>411</v>
      </c>
      <c r="G342" s="217" t="s">
        <v>129</v>
      </c>
      <c r="H342" s="218">
        <v>944.59000000000003</v>
      </c>
      <c r="I342" s="219"/>
      <c r="J342" s="220">
        <f>ROUND(I342*H342,2)</f>
        <v>0</v>
      </c>
      <c r="K342" s="216" t="s">
        <v>140</v>
      </c>
      <c r="L342" s="44"/>
      <c r="M342" s="221" t="s">
        <v>1</v>
      </c>
      <c r="N342" s="222" t="s">
        <v>41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131</v>
      </c>
      <c r="AT342" s="225" t="s">
        <v>126</v>
      </c>
      <c r="AU342" s="225" t="s">
        <v>86</v>
      </c>
      <c r="AY342" s="17" t="s">
        <v>124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84</v>
      </c>
      <c r="BK342" s="226">
        <f>ROUND(I342*H342,2)</f>
        <v>0</v>
      </c>
      <c r="BL342" s="17" t="s">
        <v>131</v>
      </c>
      <c r="BM342" s="225" t="s">
        <v>412</v>
      </c>
    </row>
    <row r="343" s="2" customFormat="1">
      <c r="A343" s="38"/>
      <c r="B343" s="39"/>
      <c r="C343" s="40"/>
      <c r="D343" s="227" t="s">
        <v>133</v>
      </c>
      <c r="E343" s="40"/>
      <c r="F343" s="228" t="s">
        <v>413</v>
      </c>
      <c r="G343" s="40"/>
      <c r="H343" s="40"/>
      <c r="I343" s="229"/>
      <c r="J343" s="40"/>
      <c r="K343" s="40"/>
      <c r="L343" s="44"/>
      <c r="M343" s="230"/>
      <c r="N343" s="231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133</v>
      </c>
      <c r="AU343" s="17" t="s">
        <v>86</v>
      </c>
    </row>
    <row r="344" s="13" customFormat="1">
      <c r="A344" s="13"/>
      <c r="B344" s="232"/>
      <c r="C344" s="233"/>
      <c r="D344" s="227" t="s">
        <v>135</v>
      </c>
      <c r="E344" s="234" t="s">
        <v>1</v>
      </c>
      <c r="F344" s="235" t="s">
        <v>414</v>
      </c>
      <c r="G344" s="233"/>
      <c r="H344" s="234" t="s">
        <v>1</v>
      </c>
      <c r="I344" s="236"/>
      <c r="J344" s="233"/>
      <c r="K344" s="233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135</v>
      </c>
      <c r="AU344" s="241" t="s">
        <v>86</v>
      </c>
      <c r="AV344" s="13" t="s">
        <v>84</v>
      </c>
      <c r="AW344" s="13" t="s">
        <v>32</v>
      </c>
      <c r="AX344" s="13" t="s">
        <v>76</v>
      </c>
      <c r="AY344" s="241" t="s">
        <v>124</v>
      </c>
    </row>
    <row r="345" s="14" customFormat="1">
      <c r="A345" s="14"/>
      <c r="B345" s="242"/>
      <c r="C345" s="243"/>
      <c r="D345" s="227" t="s">
        <v>135</v>
      </c>
      <c r="E345" s="244" t="s">
        <v>1</v>
      </c>
      <c r="F345" s="245" t="s">
        <v>415</v>
      </c>
      <c r="G345" s="243"/>
      <c r="H345" s="246">
        <v>550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135</v>
      </c>
      <c r="AU345" s="252" t="s">
        <v>86</v>
      </c>
      <c r="AV345" s="14" t="s">
        <v>86</v>
      </c>
      <c r="AW345" s="14" t="s">
        <v>32</v>
      </c>
      <c r="AX345" s="14" t="s">
        <v>76</v>
      </c>
      <c r="AY345" s="252" t="s">
        <v>124</v>
      </c>
    </row>
    <row r="346" s="13" customFormat="1">
      <c r="A346" s="13"/>
      <c r="B346" s="232"/>
      <c r="C346" s="233"/>
      <c r="D346" s="227" t="s">
        <v>135</v>
      </c>
      <c r="E346" s="234" t="s">
        <v>1</v>
      </c>
      <c r="F346" s="235" t="s">
        <v>416</v>
      </c>
      <c r="G346" s="233"/>
      <c r="H346" s="234" t="s">
        <v>1</v>
      </c>
      <c r="I346" s="236"/>
      <c r="J346" s="233"/>
      <c r="K346" s="233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135</v>
      </c>
      <c r="AU346" s="241" t="s">
        <v>86</v>
      </c>
      <c r="AV346" s="13" t="s">
        <v>84</v>
      </c>
      <c r="AW346" s="13" t="s">
        <v>32</v>
      </c>
      <c r="AX346" s="13" t="s">
        <v>76</v>
      </c>
      <c r="AY346" s="241" t="s">
        <v>124</v>
      </c>
    </row>
    <row r="347" s="14" customFormat="1">
      <c r="A347" s="14"/>
      <c r="B347" s="242"/>
      <c r="C347" s="243"/>
      <c r="D347" s="227" t="s">
        <v>135</v>
      </c>
      <c r="E347" s="244" t="s">
        <v>1</v>
      </c>
      <c r="F347" s="245" t="s">
        <v>382</v>
      </c>
      <c r="G347" s="243"/>
      <c r="H347" s="246">
        <v>63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135</v>
      </c>
      <c r="AU347" s="252" t="s">
        <v>86</v>
      </c>
      <c r="AV347" s="14" t="s">
        <v>86</v>
      </c>
      <c r="AW347" s="14" t="s">
        <v>32</v>
      </c>
      <c r="AX347" s="14" t="s">
        <v>76</v>
      </c>
      <c r="AY347" s="252" t="s">
        <v>124</v>
      </c>
    </row>
    <row r="348" s="13" customFormat="1">
      <c r="A348" s="13"/>
      <c r="B348" s="232"/>
      <c r="C348" s="233"/>
      <c r="D348" s="227" t="s">
        <v>135</v>
      </c>
      <c r="E348" s="234" t="s">
        <v>1</v>
      </c>
      <c r="F348" s="235" t="s">
        <v>183</v>
      </c>
      <c r="G348" s="233"/>
      <c r="H348" s="234" t="s">
        <v>1</v>
      </c>
      <c r="I348" s="236"/>
      <c r="J348" s="233"/>
      <c r="K348" s="233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135</v>
      </c>
      <c r="AU348" s="241" t="s">
        <v>86</v>
      </c>
      <c r="AV348" s="13" t="s">
        <v>84</v>
      </c>
      <c r="AW348" s="13" t="s">
        <v>32</v>
      </c>
      <c r="AX348" s="13" t="s">
        <v>76</v>
      </c>
      <c r="AY348" s="241" t="s">
        <v>124</v>
      </c>
    </row>
    <row r="349" s="14" customFormat="1">
      <c r="A349" s="14"/>
      <c r="B349" s="242"/>
      <c r="C349" s="243"/>
      <c r="D349" s="227" t="s">
        <v>135</v>
      </c>
      <c r="E349" s="244" t="s">
        <v>1</v>
      </c>
      <c r="F349" s="245" t="s">
        <v>184</v>
      </c>
      <c r="G349" s="243"/>
      <c r="H349" s="246">
        <v>164.63999999999999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135</v>
      </c>
      <c r="AU349" s="252" t="s">
        <v>86</v>
      </c>
      <c r="AV349" s="14" t="s">
        <v>86</v>
      </c>
      <c r="AW349" s="14" t="s">
        <v>32</v>
      </c>
      <c r="AX349" s="14" t="s">
        <v>76</v>
      </c>
      <c r="AY349" s="252" t="s">
        <v>124</v>
      </c>
    </row>
    <row r="350" s="13" customFormat="1">
      <c r="A350" s="13"/>
      <c r="B350" s="232"/>
      <c r="C350" s="233"/>
      <c r="D350" s="227" t="s">
        <v>135</v>
      </c>
      <c r="E350" s="234" t="s">
        <v>1</v>
      </c>
      <c r="F350" s="235" t="s">
        <v>187</v>
      </c>
      <c r="G350" s="233"/>
      <c r="H350" s="234" t="s">
        <v>1</v>
      </c>
      <c r="I350" s="236"/>
      <c r="J350" s="233"/>
      <c r="K350" s="233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135</v>
      </c>
      <c r="AU350" s="241" t="s">
        <v>86</v>
      </c>
      <c r="AV350" s="13" t="s">
        <v>84</v>
      </c>
      <c r="AW350" s="13" t="s">
        <v>32</v>
      </c>
      <c r="AX350" s="13" t="s">
        <v>76</v>
      </c>
      <c r="AY350" s="241" t="s">
        <v>124</v>
      </c>
    </row>
    <row r="351" s="14" customFormat="1">
      <c r="A351" s="14"/>
      <c r="B351" s="242"/>
      <c r="C351" s="243"/>
      <c r="D351" s="227" t="s">
        <v>135</v>
      </c>
      <c r="E351" s="244" t="s">
        <v>1</v>
      </c>
      <c r="F351" s="245" t="s">
        <v>188</v>
      </c>
      <c r="G351" s="243"/>
      <c r="H351" s="246">
        <v>118.95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2" t="s">
        <v>135</v>
      </c>
      <c r="AU351" s="252" t="s">
        <v>86</v>
      </c>
      <c r="AV351" s="14" t="s">
        <v>86</v>
      </c>
      <c r="AW351" s="14" t="s">
        <v>32</v>
      </c>
      <c r="AX351" s="14" t="s">
        <v>76</v>
      </c>
      <c r="AY351" s="252" t="s">
        <v>124</v>
      </c>
    </row>
    <row r="352" s="13" customFormat="1">
      <c r="A352" s="13"/>
      <c r="B352" s="232"/>
      <c r="C352" s="233"/>
      <c r="D352" s="227" t="s">
        <v>135</v>
      </c>
      <c r="E352" s="234" t="s">
        <v>1</v>
      </c>
      <c r="F352" s="235" t="s">
        <v>417</v>
      </c>
      <c r="G352" s="233"/>
      <c r="H352" s="234" t="s">
        <v>1</v>
      </c>
      <c r="I352" s="236"/>
      <c r="J352" s="233"/>
      <c r="K352" s="233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135</v>
      </c>
      <c r="AU352" s="241" t="s">
        <v>86</v>
      </c>
      <c r="AV352" s="13" t="s">
        <v>84</v>
      </c>
      <c r="AW352" s="13" t="s">
        <v>32</v>
      </c>
      <c r="AX352" s="13" t="s">
        <v>76</v>
      </c>
      <c r="AY352" s="241" t="s">
        <v>124</v>
      </c>
    </row>
    <row r="353" s="14" customFormat="1">
      <c r="A353" s="14"/>
      <c r="B353" s="242"/>
      <c r="C353" s="243"/>
      <c r="D353" s="227" t="s">
        <v>135</v>
      </c>
      <c r="E353" s="244" t="s">
        <v>1</v>
      </c>
      <c r="F353" s="245" t="s">
        <v>418</v>
      </c>
      <c r="G353" s="243"/>
      <c r="H353" s="246">
        <v>48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135</v>
      </c>
      <c r="AU353" s="252" t="s">
        <v>86</v>
      </c>
      <c r="AV353" s="14" t="s">
        <v>86</v>
      </c>
      <c r="AW353" s="14" t="s">
        <v>32</v>
      </c>
      <c r="AX353" s="14" t="s">
        <v>76</v>
      </c>
      <c r="AY353" s="252" t="s">
        <v>124</v>
      </c>
    </row>
    <row r="354" s="15" customFormat="1">
      <c r="A354" s="15"/>
      <c r="B354" s="253"/>
      <c r="C354" s="254"/>
      <c r="D354" s="227" t="s">
        <v>135</v>
      </c>
      <c r="E354" s="255" t="s">
        <v>1</v>
      </c>
      <c r="F354" s="256" t="s">
        <v>154</v>
      </c>
      <c r="G354" s="254"/>
      <c r="H354" s="257">
        <v>944.59000000000003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3" t="s">
        <v>135</v>
      </c>
      <c r="AU354" s="263" t="s">
        <v>86</v>
      </c>
      <c r="AV354" s="15" t="s">
        <v>131</v>
      </c>
      <c r="AW354" s="15" t="s">
        <v>32</v>
      </c>
      <c r="AX354" s="15" t="s">
        <v>84</v>
      </c>
      <c r="AY354" s="263" t="s">
        <v>124</v>
      </c>
    </row>
    <row r="355" s="2" customFormat="1" ht="24.15" customHeight="1">
      <c r="A355" s="38"/>
      <c r="B355" s="39"/>
      <c r="C355" s="214" t="s">
        <v>419</v>
      </c>
      <c r="D355" s="214" t="s">
        <v>126</v>
      </c>
      <c r="E355" s="215" t="s">
        <v>420</v>
      </c>
      <c r="F355" s="216" t="s">
        <v>421</v>
      </c>
      <c r="G355" s="217" t="s">
        <v>129</v>
      </c>
      <c r="H355" s="218">
        <v>2713.3400000000001</v>
      </c>
      <c r="I355" s="219"/>
      <c r="J355" s="220">
        <f>ROUND(I355*H355,2)</f>
        <v>0</v>
      </c>
      <c r="K355" s="216" t="s">
        <v>140</v>
      </c>
      <c r="L355" s="44"/>
      <c r="M355" s="221" t="s">
        <v>1</v>
      </c>
      <c r="N355" s="222" t="s">
        <v>41</v>
      </c>
      <c r="O355" s="91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131</v>
      </c>
      <c r="AT355" s="225" t="s">
        <v>126</v>
      </c>
      <c r="AU355" s="225" t="s">
        <v>86</v>
      </c>
      <c r="AY355" s="17" t="s">
        <v>124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84</v>
      </c>
      <c r="BK355" s="226">
        <f>ROUND(I355*H355,2)</f>
        <v>0</v>
      </c>
      <c r="BL355" s="17" t="s">
        <v>131</v>
      </c>
      <c r="BM355" s="225" t="s">
        <v>422</v>
      </c>
    </row>
    <row r="356" s="2" customFormat="1">
      <c r="A356" s="38"/>
      <c r="B356" s="39"/>
      <c r="C356" s="40"/>
      <c r="D356" s="227" t="s">
        <v>133</v>
      </c>
      <c r="E356" s="40"/>
      <c r="F356" s="228" t="s">
        <v>423</v>
      </c>
      <c r="G356" s="40"/>
      <c r="H356" s="40"/>
      <c r="I356" s="229"/>
      <c r="J356" s="40"/>
      <c r="K356" s="40"/>
      <c r="L356" s="44"/>
      <c r="M356" s="230"/>
      <c r="N356" s="23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133</v>
      </c>
      <c r="AU356" s="17" t="s">
        <v>86</v>
      </c>
    </row>
    <row r="357" s="13" customFormat="1">
      <c r="A357" s="13"/>
      <c r="B357" s="232"/>
      <c r="C357" s="233"/>
      <c r="D357" s="227" t="s">
        <v>135</v>
      </c>
      <c r="E357" s="234" t="s">
        <v>1</v>
      </c>
      <c r="F357" s="235" t="s">
        <v>424</v>
      </c>
      <c r="G357" s="233"/>
      <c r="H357" s="234" t="s">
        <v>1</v>
      </c>
      <c r="I357" s="236"/>
      <c r="J357" s="233"/>
      <c r="K357" s="233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135</v>
      </c>
      <c r="AU357" s="241" t="s">
        <v>86</v>
      </c>
      <c r="AV357" s="13" t="s">
        <v>84</v>
      </c>
      <c r="AW357" s="13" t="s">
        <v>32</v>
      </c>
      <c r="AX357" s="13" t="s">
        <v>76</v>
      </c>
      <c r="AY357" s="241" t="s">
        <v>124</v>
      </c>
    </row>
    <row r="358" s="14" customFormat="1">
      <c r="A358" s="14"/>
      <c r="B358" s="242"/>
      <c r="C358" s="243"/>
      <c r="D358" s="227" t="s">
        <v>135</v>
      </c>
      <c r="E358" s="244" t="s">
        <v>1</v>
      </c>
      <c r="F358" s="245" t="s">
        <v>207</v>
      </c>
      <c r="G358" s="243"/>
      <c r="H358" s="246">
        <v>1100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135</v>
      </c>
      <c r="AU358" s="252" t="s">
        <v>86</v>
      </c>
      <c r="AV358" s="14" t="s">
        <v>86</v>
      </c>
      <c r="AW358" s="14" t="s">
        <v>32</v>
      </c>
      <c r="AX358" s="14" t="s">
        <v>76</v>
      </c>
      <c r="AY358" s="252" t="s">
        <v>124</v>
      </c>
    </row>
    <row r="359" s="13" customFormat="1">
      <c r="A359" s="13"/>
      <c r="B359" s="232"/>
      <c r="C359" s="233"/>
      <c r="D359" s="227" t="s">
        <v>135</v>
      </c>
      <c r="E359" s="234" t="s">
        <v>1</v>
      </c>
      <c r="F359" s="235" t="s">
        <v>416</v>
      </c>
      <c r="G359" s="233"/>
      <c r="H359" s="234" t="s">
        <v>1</v>
      </c>
      <c r="I359" s="236"/>
      <c r="J359" s="233"/>
      <c r="K359" s="233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135</v>
      </c>
      <c r="AU359" s="241" t="s">
        <v>86</v>
      </c>
      <c r="AV359" s="13" t="s">
        <v>84</v>
      </c>
      <c r="AW359" s="13" t="s">
        <v>32</v>
      </c>
      <c r="AX359" s="13" t="s">
        <v>76</v>
      </c>
      <c r="AY359" s="241" t="s">
        <v>124</v>
      </c>
    </row>
    <row r="360" s="14" customFormat="1">
      <c r="A360" s="14"/>
      <c r="B360" s="242"/>
      <c r="C360" s="243"/>
      <c r="D360" s="227" t="s">
        <v>135</v>
      </c>
      <c r="E360" s="244" t="s">
        <v>1</v>
      </c>
      <c r="F360" s="245" t="s">
        <v>425</v>
      </c>
      <c r="G360" s="243"/>
      <c r="H360" s="246">
        <v>84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135</v>
      </c>
      <c r="AU360" s="252" t="s">
        <v>86</v>
      </c>
      <c r="AV360" s="14" t="s">
        <v>86</v>
      </c>
      <c r="AW360" s="14" t="s">
        <v>32</v>
      </c>
      <c r="AX360" s="14" t="s">
        <v>76</v>
      </c>
      <c r="AY360" s="252" t="s">
        <v>124</v>
      </c>
    </row>
    <row r="361" s="13" customFormat="1">
      <c r="A361" s="13"/>
      <c r="B361" s="232"/>
      <c r="C361" s="233"/>
      <c r="D361" s="227" t="s">
        <v>135</v>
      </c>
      <c r="E361" s="234" t="s">
        <v>1</v>
      </c>
      <c r="F361" s="235" t="s">
        <v>183</v>
      </c>
      <c r="G361" s="233"/>
      <c r="H361" s="234" t="s">
        <v>1</v>
      </c>
      <c r="I361" s="236"/>
      <c r="J361" s="233"/>
      <c r="K361" s="233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135</v>
      </c>
      <c r="AU361" s="241" t="s">
        <v>86</v>
      </c>
      <c r="AV361" s="13" t="s">
        <v>84</v>
      </c>
      <c r="AW361" s="13" t="s">
        <v>32</v>
      </c>
      <c r="AX361" s="13" t="s">
        <v>76</v>
      </c>
      <c r="AY361" s="241" t="s">
        <v>124</v>
      </c>
    </row>
    <row r="362" s="14" customFormat="1">
      <c r="A362" s="14"/>
      <c r="B362" s="242"/>
      <c r="C362" s="243"/>
      <c r="D362" s="227" t="s">
        <v>135</v>
      </c>
      <c r="E362" s="244" t="s">
        <v>1</v>
      </c>
      <c r="F362" s="245" t="s">
        <v>184</v>
      </c>
      <c r="G362" s="243"/>
      <c r="H362" s="246">
        <v>164.63999999999999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135</v>
      </c>
      <c r="AU362" s="252" t="s">
        <v>86</v>
      </c>
      <c r="AV362" s="14" t="s">
        <v>86</v>
      </c>
      <c r="AW362" s="14" t="s">
        <v>32</v>
      </c>
      <c r="AX362" s="14" t="s">
        <v>76</v>
      </c>
      <c r="AY362" s="252" t="s">
        <v>124</v>
      </c>
    </row>
    <row r="363" s="13" customFormat="1">
      <c r="A363" s="13"/>
      <c r="B363" s="232"/>
      <c r="C363" s="233"/>
      <c r="D363" s="227" t="s">
        <v>135</v>
      </c>
      <c r="E363" s="234" t="s">
        <v>1</v>
      </c>
      <c r="F363" s="235" t="s">
        <v>187</v>
      </c>
      <c r="G363" s="233"/>
      <c r="H363" s="234" t="s">
        <v>1</v>
      </c>
      <c r="I363" s="236"/>
      <c r="J363" s="233"/>
      <c r="K363" s="233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135</v>
      </c>
      <c r="AU363" s="241" t="s">
        <v>86</v>
      </c>
      <c r="AV363" s="13" t="s">
        <v>84</v>
      </c>
      <c r="AW363" s="13" t="s">
        <v>32</v>
      </c>
      <c r="AX363" s="13" t="s">
        <v>76</v>
      </c>
      <c r="AY363" s="241" t="s">
        <v>124</v>
      </c>
    </row>
    <row r="364" s="14" customFormat="1">
      <c r="A364" s="14"/>
      <c r="B364" s="242"/>
      <c r="C364" s="243"/>
      <c r="D364" s="227" t="s">
        <v>135</v>
      </c>
      <c r="E364" s="244" t="s">
        <v>1</v>
      </c>
      <c r="F364" s="245" t="s">
        <v>186</v>
      </c>
      <c r="G364" s="243"/>
      <c r="H364" s="246">
        <v>164.69999999999999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135</v>
      </c>
      <c r="AU364" s="252" t="s">
        <v>86</v>
      </c>
      <c r="AV364" s="14" t="s">
        <v>86</v>
      </c>
      <c r="AW364" s="14" t="s">
        <v>32</v>
      </c>
      <c r="AX364" s="14" t="s">
        <v>76</v>
      </c>
      <c r="AY364" s="252" t="s">
        <v>124</v>
      </c>
    </row>
    <row r="365" s="13" customFormat="1">
      <c r="A365" s="13"/>
      <c r="B365" s="232"/>
      <c r="C365" s="233"/>
      <c r="D365" s="227" t="s">
        <v>135</v>
      </c>
      <c r="E365" s="234" t="s">
        <v>1</v>
      </c>
      <c r="F365" s="235" t="s">
        <v>174</v>
      </c>
      <c r="G365" s="233"/>
      <c r="H365" s="234" t="s">
        <v>1</v>
      </c>
      <c r="I365" s="236"/>
      <c r="J365" s="233"/>
      <c r="K365" s="233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135</v>
      </c>
      <c r="AU365" s="241" t="s">
        <v>86</v>
      </c>
      <c r="AV365" s="13" t="s">
        <v>84</v>
      </c>
      <c r="AW365" s="13" t="s">
        <v>32</v>
      </c>
      <c r="AX365" s="13" t="s">
        <v>76</v>
      </c>
      <c r="AY365" s="241" t="s">
        <v>124</v>
      </c>
    </row>
    <row r="366" s="14" customFormat="1">
      <c r="A366" s="14"/>
      <c r="B366" s="242"/>
      <c r="C366" s="243"/>
      <c r="D366" s="227" t="s">
        <v>135</v>
      </c>
      <c r="E366" s="244" t="s">
        <v>1</v>
      </c>
      <c r="F366" s="245" t="s">
        <v>381</v>
      </c>
      <c r="G366" s="243"/>
      <c r="H366" s="246">
        <v>1200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135</v>
      </c>
      <c r="AU366" s="252" t="s">
        <v>86</v>
      </c>
      <c r="AV366" s="14" t="s">
        <v>86</v>
      </c>
      <c r="AW366" s="14" t="s">
        <v>32</v>
      </c>
      <c r="AX366" s="14" t="s">
        <v>76</v>
      </c>
      <c r="AY366" s="252" t="s">
        <v>124</v>
      </c>
    </row>
    <row r="367" s="15" customFormat="1">
      <c r="A367" s="15"/>
      <c r="B367" s="253"/>
      <c r="C367" s="254"/>
      <c r="D367" s="227" t="s">
        <v>135</v>
      </c>
      <c r="E367" s="255" t="s">
        <v>1</v>
      </c>
      <c r="F367" s="256" t="s">
        <v>154</v>
      </c>
      <c r="G367" s="254"/>
      <c r="H367" s="257">
        <v>2713.3400000000001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3" t="s">
        <v>135</v>
      </c>
      <c r="AU367" s="263" t="s">
        <v>86</v>
      </c>
      <c r="AV367" s="15" t="s">
        <v>131</v>
      </c>
      <c r="AW367" s="15" t="s">
        <v>32</v>
      </c>
      <c r="AX367" s="15" t="s">
        <v>84</v>
      </c>
      <c r="AY367" s="263" t="s">
        <v>124</v>
      </c>
    </row>
    <row r="368" s="2" customFormat="1" ht="24.15" customHeight="1">
      <c r="A368" s="38"/>
      <c r="B368" s="39"/>
      <c r="C368" s="214" t="s">
        <v>426</v>
      </c>
      <c r="D368" s="214" t="s">
        <v>126</v>
      </c>
      <c r="E368" s="215" t="s">
        <v>427</v>
      </c>
      <c r="F368" s="216" t="s">
        <v>428</v>
      </c>
      <c r="G368" s="217" t="s">
        <v>129</v>
      </c>
      <c r="H368" s="218">
        <v>2413.3400000000001</v>
      </c>
      <c r="I368" s="219"/>
      <c r="J368" s="220">
        <f>ROUND(I368*H368,2)</f>
        <v>0</v>
      </c>
      <c r="K368" s="216" t="s">
        <v>140</v>
      </c>
      <c r="L368" s="44"/>
      <c r="M368" s="221" t="s">
        <v>1</v>
      </c>
      <c r="N368" s="222" t="s">
        <v>41</v>
      </c>
      <c r="O368" s="91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131</v>
      </c>
      <c r="AT368" s="225" t="s">
        <v>126</v>
      </c>
      <c r="AU368" s="225" t="s">
        <v>86</v>
      </c>
      <c r="AY368" s="17" t="s">
        <v>124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84</v>
      </c>
      <c r="BK368" s="226">
        <f>ROUND(I368*H368,2)</f>
        <v>0</v>
      </c>
      <c r="BL368" s="17" t="s">
        <v>131</v>
      </c>
      <c r="BM368" s="225" t="s">
        <v>429</v>
      </c>
    </row>
    <row r="369" s="2" customFormat="1">
      <c r="A369" s="38"/>
      <c r="B369" s="39"/>
      <c r="C369" s="40"/>
      <c r="D369" s="227" t="s">
        <v>133</v>
      </c>
      <c r="E369" s="40"/>
      <c r="F369" s="228" t="s">
        <v>430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133</v>
      </c>
      <c r="AU369" s="17" t="s">
        <v>86</v>
      </c>
    </row>
    <row r="370" s="13" customFormat="1">
      <c r="A370" s="13"/>
      <c r="B370" s="232"/>
      <c r="C370" s="233"/>
      <c r="D370" s="227" t="s">
        <v>135</v>
      </c>
      <c r="E370" s="234" t="s">
        <v>1</v>
      </c>
      <c r="F370" s="235" t="s">
        <v>424</v>
      </c>
      <c r="G370" s="233"/>
      <c r="H370" s="234" t="s">
        <v>1</v>
      </c>
      <c r="I370" s="236"/>
      <c r="J370" s="233"/>
      <c r="K370" s="233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135</v>
      </c>
      <c r="AU370" s="241" t="s">
        <v>86</v>
      </c>
      <c r="AV370" s="13" t="s">
        <v>84</v>
      </c>
      <c r="AW370" s="13" t="s">
        <v>32</v>
      </c>
      <c r="AX370" s="13" t="s">
        <v>76</v>
      </c>
      <c r="AY370" s="241" t="s">
        <v>124</v>
      </c>
    </row>
    <row r="371" s="14" customFormat="1">
      <c r="A371" s="14"/>
      <c r="B371" s="242"/>
      <c r="C371" s="243"/>
      <c r="D371" s="227" t="s">
        <v>135</v>
      </c>
      <c r="E371" s="244" t="s">
        <v>1</v>
      </c>
      <c r="F371" s="245" t="s">
        <v>207</v>
      </c>
      <c r="G371" s="243"/>
      <c r="H371" s="246">
        <v>1100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135</v>
      </c>
      <c r="AU371" s="252" t="s">
        <v>86</v>
      </c>
      <c r="AV371" s="14" t="s">
        <v>86</v>
      </c>
      <c r="AW371" s="14" t="s">
        <v>32</v>
      </c>
      <c r="AX371" s="14" t="s">
        <v>76</v>
      </c>
      <c r="AY371" s="252" t="s">
        <v>124</v>
      </c>
    </row>
    <row r="372" s="13" customFormat="1">
      <c r="A372" s="13"/>
      <c r="B372" s="232"/>
      <c r="C372" s="233"/>
      <c r="D372" s="227" t="s">
        <v>135</v>
      </c>
      <c r="E372" s="234" t="s">
        <v>1</v>
      </c>
      <c r="F372" s="235" t="s">
        <v>416</v>
      </c>
      <c r="G372" s="233"/>
      <c r="H372" s="234" t="s">
        <v>1</v>
      </c>
      <c r="I372" s="236"/>
      <c r="J372" s="233"/>
      <c r="K372" s="233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135</v>
      </c>
      <c r="AU372" s="241" t="s">
        <v>86</v>
      </c>
      <c r="AV372" s="13" t="s">
        <v>84</v>
      </c>
      <c r="AW372" s="13" t="s">
        <v>32</v>
      </c>
      <c r="AX372" s="13" t="s">
        <v>76</v>
      </c>
      <c r="AY372" s="241" t="s">
        <v>124</v>
      </c>
    </row>
    <row r="373" s="14" customFormat="1">
      <c r="A373" s="14"/>
      <c r="B373" s="242"/>
      <c r="C373" s="243"/>
      <c r="D373" s="227" t="s">
        <v>135</v>
      </c>
      <c r="E373" s="244" t="s">
        <v>1</v>
      </c>
      <c r="F373" s="245" t="s">
        <v>425</v>
      </c>
      <c r="G373" s="243"/>
      <c r="H373" s="246">
        <v>84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135</v>
      </c>
      <c r="AU373" s="252" t="s">
        <v>86</v>
      </c>
      <c r="AV373" s="14" t="s">
        <v>86</v>
      </c>
      <c r="AW373" s="14" t="s">
        <v>32</v>
      </c>
      <c r="AX373" s="14" t="s">
        <v>76</v>
      </c>
      <c r="AY373" s="252" t="s">
        <v>124</v>
      </c>
    </row>
    <row r="374" s="13" customFormat="1">
      <c r="A374" s="13"/>
      <c r="B374" s="232"/>
      <c r="C374" s="233"/>
      <c r="D374" s="227" t="s">
        <v>135</v>
      </c>
      <c r="E374" s="234" t="s">
        <v>1</v>
      </c>
      <c r="F374" s="235" t="s">
        <v>183</v>
      </c>
      <c r="G374" s="233"/>
      <c r="H374" s="234" t="s">
        <v>1</v>
      </c>
      <c r="I374" s="236"/>
      <c r="J374" s="233"/>
      <c r="K374" s="233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135</v>
      </c>
      <c r="AU374" s="241" t="s">
        <v>86</v>
      </c>
      <c r="AV374" s="13" t="s">
        <v>84</v>
      </c>
      <c r="AW374" s="13" t="s">
        <v>32</v>
      </c>
      <c r="AX374" s="13" t="s">
        <v>76</v>
      </c>
      <c r="AY374" s="241" t="s">
        <v>124</v>
      </c>
    </row>
    <row r="375" s="14" customFormat="1">
      <c r="A375" s="14"/>
      <c r="B375" s="242"/>
      <c r="C375" s="243"/>
      <c r="D375" s="227" t="s">
        <v>135</v>
      </c>
      <c r="E375" s="244" t="s">
        <v>1</v>
      </c>
      <c r="F375" s="245" t="s">
        <v>184</v>
      </c>
      <c r="G375" s="243"/>
      <c r="H375" s="246">
        <v>164.63999999999999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135</v>
      </c>
      <c r="AU375" s="252" t="s">
        <v>86</v>
      </c>
      <c r="AV375" s="14" t="s">
        <v>86</v>
      </c>
      <c r="AW375" s="14" t="s">
        <v>32</v>
      </c>
      <c r="AX375" s="14" t="s">
        <v>76</v>
      </c>
      <c r="AY375" s="252" t="s">
        <v>124</v>
      </c>
    </row>
    <row r="376" s="13" customFormat="1">
      <c r="A376" s="13"/>
      <c r="B376" s="232"/>
      <c r="C376" s="233"/>
      <c r="D376" s="227" t="s">
        <v>135</v>
      </c>
      <c r="E376" s="234" t="s">
        <v>1</v>
      </c>
      <c r="F376" s="235" t="s">
        <v>187</v>
      </c>
      <c r="G376" s="233"/>
      <c r="H376" s="234" t="s">
        <v>1</v>
      </c>
      <c r="I376" s="236"/>
      <c r="J376" s="233"/>
      <c r="K376" s="233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135</v>
      </c>
      <c r="AU376" s="241" t="s">
        <v>86</v>
      </c>
      <c r="AV376" s="13" t="s">
        <v>84</v>
      </c>
      <c r="AW376" s="13" t="s">
        <v>32</v>
      </c>
      <c r="AX376" s="13" t="s">
        <v>76</v>
      </c>
      <c r="AY376" s="241" t="s">
        <v>124</v>
      </c>
    </row>
    <row r="377" s="14" customFormat="1">
      <c r="A377" s="14"/>
      <c r="B377" s="242"/>
      <c r="C377" s="243"/>
      <c r="D377" s="227" t="s">
        <v>135</v>
      </c>
      <c r="E377" s="244" t="s">
        <v>1</v>
      </c>
      <c r="F377" s="245" t="s">
        <v>186</v>
      </c>
      <c r="G377" s="243"/>
      <c r="H377" s="246">
        <v>164.69999999999999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135</v>
      </c>
      <c r="AU377" s="252" t="s">
        <v>86</v>
      </c>
      <c r="AV377" s="14" t="s">
        <v>86</v>
      </c>
      <c r="AW377" s="14" t="s">
        <v>32</v>
      </c>
      <c r="AX377" s="14" t="s">
        <v>76</v>
      </c>
      <c r="AY377" s="252" t="s">
        <v>124</v>
      </c>
    </row>
    <row r="378" s="13" customFormat="1">
      <c r="A378" s="13"/>
      <c r="B378" s="232"/>
      <c r="C378" s="233"/>
      <c r="D378" s="227" t="s">
        <v>135</v>
      </c>
      <c r="E378" s="234" t="s">
        <v>1</v>
      </c>
      <c r="F378" s="235" t="s">
        <v>174</v>
      </c>
      <c r="G378" s="233"/>
      <c r="H378" s="234" t="s">
        <v>1</v>
      </c>
      <c r="I378" s="236"/>
      <c r="J378" s="233"/>
      <c r="K378" s="233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135</v>
      </c>
      <c r="AU378" s="241" t="s">
        <v>86</v>
      </c>
      <c r="AV378" s="13" t="s">
        <v>84</v>
      </c>
      <c r="AW378" s="13" t="s">
        <v>32</v>
      </c>
      <c r="AX378" s="13" t="s">
        <v>76</v>
      </c>
      <c r="AY378" s="241" t="s">
        <v>124</v>
      </c>
    </row>
    <row r="379" s="14" customFormat="1">
      <c r="A379" s="14"/>
      <c r="B379" s="242"/>
      <c r="C379" s="243"/>
      <c r="D379" s="227" t="s">
        <v>135</v>
      </c>
      <c r="E379" s="244" t="s">
        <v>1</v>
      </c>
      <c r="F379" s="245" t="s">
        <v>175</v>
      </c>
      <c r="G379" s="243"/>
      <c r="H379" s="246">
        <v>900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135</v>
      </c>
      <c r="AU379" s="252" t="s">
        <v>86</v>
      </c>
      <c r="AV379" s="14" t="s">
        <v>86</v>
      </c>
      <c r="AW379" s="14" t="s">
        <v>32</v>
      </c>
      <c r="AX379" s="14" t="s">
        <v>76</v>
      </c>
      <c r="AY379" s="252" t="s">
        <v>124</v>
      </c>
    </row>
    <row r="380" s="15" customFormat="1">
      <c r="A380" s="15"/>
      <c r="B380" s="253"/>
      <c r="C380" s="254"/>
      <c r="D380" s="227" t="s">
        <v>135</v>
      </c>
      <c r="E380" s="255" t="s">
        <v>1</v>
      </c>
      <c r="F380" s="256" t="s">
        <v>154</v>
      </c>
      <c r="G380" s="254"/>
      <c r="H380" s="257">
        <v>2413.3400000000001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3" t="s">
        <v>135</v>
      </c>
      <c r="AU380" s="263" t="s">
        <v>86</v>
      </c>
      <c r="AV380" s="15" t="s">
        <v>131</v>
      </c>
      <c r="AW380" s="15" t="s">
        <v>32</v>
      </c>
      <c r="AX380" s="15" t="s">
        <v>84</v>
      </c>
      <c r="AY380" s="263" t="s">
        <v>124</v>
      </c>
    </row>
    <row r="381" s="2" customFormat="1" ht="16.5" customHeight="1">
      <c r="A381" s="38"/>
      <c r="B381" s="39"/>
      <c r="C381" s="214" t="s">
        <v>431</v>
      </c>
      <c r="D381" s="214" t="s">
        <v>126</v>
      </c>
      <c r="E381" s="215" t="s">
        <v>432</v>
      </c>
      <c r="F381" s="216" t="s">
        <v>433</v>
      </c>
      <c r="G381" s="217" t="s">
        <v>129</v>
      </c>
      <c r="H381" s="218">
        <v>48</v>
      </c>
      <c r="I381" s="219"/>
      <c r="J381" s="220">
        <f>ROUND(I381*H381,2)</f>
        <v>0</v>
      </c>
      <c r="K381" s="216" t="s">
        <v>130</v>
      </c>
      <c r="L381" s="44"/>
      <c r="M381" s="221" t="s">
        <v>1</v>
      </c>
      <c r="N381" s="222" t="s">
        <v>41</v>
      </c>
      <c r="O381" s="91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131</v>
      </c>
      <c r="AT381" s="225" t="s">
        <v>126</v>
      </c>
      <c r="AU381" s="225" t="s">
        <v>86</v>
      </c>
      <c r="AY381" s="17" t="s">
        <v>124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84</v>
      </c>
      <c r="BK381" s="226">
        <f>ROUND(I381*H381,2)</f>
        <v>0</v>
      </c>
      <c r="BL381" s="17" t="s">
        <v>131</v>
      </c>
      <c r="BM381" s="225" t="s">
        <v>434</v>
      </c>
    </row>
    <row r="382" s="2" customFormat="1">
      <c r="A382" s="38"/>
      <c r="B382" s="39"/>
      <c r="C382" s="40"/>
      <c r="D382" s="227" t="s">
        <v>133</v>
      </c>
      <c r="E382" s="40"/>
      <c r="F382" s="228" t="s">
        <v>435</v>
      </c>
      <c r="G382" s="40"/>
      <c r="H382" s="40"/>
      <c r="I382" s="229"/>
      <c r="J382" s="40"/>
      <c r="K382" s="40"/>
      <c r="L382" s="44"/>
      <c r="M382" s="230"/>
      <c r="N382" s="231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133</v>
      </c>
      <c r="AU382" s="17" t="s">
        <v>86</v>
      </c>
    </row>
    <row r="383" s="13" customFormat="1">
      <c r="A383" s="13"/>
      <c r="B383" s="232"/>
      <c r="C383" s="233"/>
      <c r="D383" s="227" t="s">
        <v>135</v>
      </c>
      <c r="E383" s="234" t="s">
        <v>1</v>
      </c>
      <c r="F383" s="235" t="s">
        <v>436</v>
      </c>
      <c r="G383" s="233"/>
      <c r="H383" s="234" t="s">
        <v>1</v>
      </c>
      <c r="I383" s="236"/>
      <c r="J383" s="233"/>
      <c r="K383" s="233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135</v>
      </c>
      <c r="AU383" s="241" t="s">
        <v>86</v>
      </c>
      <c r="AV383" s="13" t="s">
        <v>84</v>
      </c>
      <c r="AW383" s="13" t="s">
        <v>32</v>
      </c>
      <c r="AX383" s="13" t="s">
        <v>76</v>
      </c>
      <c r="AY383" s="241" t="s">
        <v>124</v>
      </c>
    </row>
    <row r="384" s="14" customFormat="1">
      <c r="A384" s="14"/>
      <c r="B384" s="242"/>
      <c r="C384" s="243"/>
      <c r="D384" s="227" t="s">
        <v>135</v>
      </c>
      <c r="E384" s="244" t="s">
        <v>1</v>
      </c>
      <c r="F384" s="245" t="s">
        <v>418</v>
      </c>
      <c r="G384" s="243"/>
      <c r="H384" s="246">
        <v>48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135</v>
      </c>
      <c r="AU384" s="252" t="s">
        <v>86</v>
      </c>
      <c r="AV384" s="14" t="s">
        <v>86</v>
      </c>
      <c r="AW384" s="14" t="s">
        <v>32</v>
      </c>
      <c r="AX384" s="14" t="s">
        <v>84</v>
      </c>
      <c r="AY384" s="252" t="s">
        <v>124</v>
      </c>
    </row>
    <row r="385" s="2" customFormat="1" ht="24.15" customHeight="1">
      <c r="A385" s="38"/>
      <c r="B385" s="39"/>
      <c r="C385" s="264" t="s">
        <v>437</v>
      </c>
      <c r="D385" s="264" t="s">
        <v>369</v>
      </c>
      <c r="E385" s="265" t="s">
        <v>438</v>
      </c>
      <c r="F385" s="266" t="s">
        <v>439</v>
      </c>
      <c r="G385" s="267" t="s">
        <v>129</v>
      </c>
      <c r="H385" s="268">
        <v>60</v>
      </c>
      <c r="I385" s="269"/>
      <c r="J385" s="270">
        <f>ROUND(I385*H385,2)</f>
        <v>0</v>
      </c>
      <c r="K385" s="266" t="s">
        <v>130</v>
      </c>
      <c r="L385" s="271"/>
      <c r="M385" s="272" t="s">
        <v>1</v>
      </c>
      <c r="N385" s="273" t="s">
        <v>41</v>
      </c>
      <c r="O385" s="91"/>
      <c r="P385" s="223">
        <f>O385*H385</f>
        <v>0</v>
      </c>
      <c r="Q385" s="223">
        <v>0.0030300000000000001</v>
      </c>
      <c r="R385" s="223">
        <f>Q385*H385</f>
        <v>0.18180000000000002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197</v>
      </c>
      <c r="AT385" s="225" t="s">
        <v>369</v>
      </c>
      <c r="AU385" s="225" t="s">
        <v>86</v>
      </c>
      <c r="AY385" s="17" t="s">
        <v>124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84</v>
      </c>
      <c r="BK385" s="226">
        <f>ROUND(I385*H385,2)</f>
        <v>0</v>
      </c>
      <c r="BL385" s="17" t="s">
        <v>131</v>
      </c>
      <c r="BM385" s="225" t="s">
        <v>440</v>
      </c>
    </row>
    <row r="386" s="2" customFormat="1">
      <c r="A386" s="38"/>
      <c r="B386" s="39"/>
      <c r="C386" s="40"/>
      <c r="D386" s="227" t="s">
        <v>133</v>
      </c>
      <c r="E386" s="40"/>
      <c r="F386" s="228" t="s">
        <v>439</v>
      </c>
      <c r="G386" s="40"/>
      <c r="H386" s="40"/>
      <c r="I386" s="229"/>
      <c r="J386" s="40"/>
      <c r="K386" s="40"/>
      <c r="L386" s="44"/>
      <c r="M386" s="230"/>
      <c r="N386" s="231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133</v>
      </c>
      <c r="AU386" s="17" t="s">
        <v>86</v>
      </c>
    </row>
    <row r="387" s="14" customFormat="1">
      <c r="A387" s="14"/>
      <c r="B387" s="242"/>
      <c r="C387" s="243"/>
      <c r="D387" s="227" t="s">
        <v>135</v>
      </c>
      <c r="E387" s="244" t="s">
        <v>1</v>
      </c>
      <c r="F387" s="245" t="s">
        <v>441</v>
      </c>
      <c r="G387" s="243"/>
      <c r="H387" s="246">
        <v>60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135</v>
      </c>
      <c r="AU387" s="252" t="s">
        <v>86</v>
      </c>
      <c r="AV387" s="14" t="s">
        <v>86</v>
      </c>
      <c r="AW387" s="14" t="s">
        <v>32</v>
      </c>
      <c r="AX387" s="14" t="s">
        <v>84</v>
      </c>
      <c r="AY387" s="252" t="s">
        <v>124</v>
      </c>
    </row>
    <row r="388" s="2" customFormat="1" ht="21.75" customHeight="1">
      <c r="A388" s="38"/>
      <c r="B388" s="39"/>
      <c r="C388" s="214" t="s">
        <v>442</v>
      </c>
      <c r="D388" s="214" t="s">
        <v>126</v>
      </c>
      <c r="E388" s="215" t="s">
        <v>443</v>
      </c>
      <c r="F388" s="216" t="s">
        <v>444</v>
      </c>
      <c r="G388" s="217" t="s">
        <v>129</v>
      </c>
      <c r="H388" s="218">
        <v>2713.3400000000001</v>
      </c>
      <c r="I388" s="219"/>
      <c r="J388" s="220">
        <f>ROUND(I388*H388,2)</f>
        <v>0</v>
      </c>
      <c r="K388" s="216" t="s">
        <v>140</v>
      </c>
      <c r="L388" s="44"/>
      <c r="M388" s="221" t="s">
        <v>1</v>
      </c>
      <c r="N388" s="222" t="s">
        <v>41</v>
      </c>
      <c r="O388" s="91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131</v>
      </c>
      <c r="AT388" s="225" t="s">
        <v>126</v>
      </c>
      <c r="AU388" s="225" t="s">
        <v>86</v>
      </c>
      <c r="AY388" s="17" t="s">
        <v>124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84</v>
      </c>
      <c r="BK388" s="226">
        <f>ROUND(I388*H388,2)</f>
        <v>0</v>
      </c>
      <c r="BL388" s="17" t="s">
        <v>131</v>
      </c>
      <c r="BM388" s="225" t="s">
        <v>445</v>
      </c>
    </row>
    <row r="389" s="2" customFormat="1">
      <c r="A389" s="38"/>
      <c r="B389" s="39"/>
      <c r="C389" s="40"/>
      <c r="D389" s="227" t="s">
        <v>133</v>
      </c>
      <c r="E389" s="40"/>
      <c r="F389" s="228" t="s">
        <v>446</v>
      </c>
      <c r="G389" s="40"/>
      <c r="H389" s="40"/>
      <c r="I389" s="229"/>
      <c r="J389" s="40"/>
      <c r="K389" s="40"/>
      <c r="L389" s="44"/>
      <c r="M389" s="230"/>
      <c r="N389" s="231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133</v>
      </c>
      <c r="AU389" s="17" t="s">
        <v>86</v>
      </c>
    </row>
    <row r="390" s="13" customFormat="1">
      <c r="A390" s="13"/>
      <c r="B390" s="232"/>
      <c r="C390" s="233"/>
      <c r="D390" s="227" t="s">
        <v>135</v>
      </c>
      <c r="E390" s="234" t="s">
        <v>1</v>
      </c>
      <c r="F390" s="235" t="s">
        <v>447</v>
      </c>
      <c r="G390" s="233"/>
      <c r="H390" s="234" t="s">
        <v>1</v>
      </c>
      <c r="I390" s="236"/>
      <c r="J390" s="233"/>
      <c r="K390" s="233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135</v>
      </c>
      <c r="AU390" s="241" t="s">
        <v>86</v>
      </c>
      <c r="AV390" s="13" t="s">
        <v>84</v>
      </c>
      <c r="AW390" s="13" t="s">
        <v>32</v>
      </c>
      <c r="AX390" s="13" t="s">
        <v>76</v>
      </c>
      <c r="AY390" s="241" t="s">
        <v>124</v>
      </c>
    </row>
    <row r="391" s="14" customFormat="1">
      <c r="A391" s="14"/>
      <c r="B391" s="242"/>
      <c r="C391" s="243"/>
      <c r="D391" s="227" t="s">
        <v>135</v>
      </c>
      <c r="E391" s="244" t="s">
        <v>1</v>
      </c>
      <c r="F391" s="245" t="s">
        <v>448</v>
      </c>
      <c r="G391" s="243"/>
      <c r="H391" s="246">
        <v>2713.3400000000001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135</v>
      </c>
      <c r="AU391" s="252" t="s">
        <v>86</v>
      </c>
      <c r="AV391" s="14" t="s">
        <v>86</v>
      </c>
      <c r="AW391" s="14" t="s">
        <v>32</v>
      </c>
      <c r="AX391" s="14" t="s">
        <v>84</v>
      </c>
      <c r="AY391" s="252" t="s">
        <v>124</v>
      </c>
    </row>
    <row r="392" s="2" customFormat="1" ht="21.75" customHeight="1">
      <c r="A392" s="38"/>
      <c r="B392" s="39"/>
      <c r="C392" s="214" t="s">
        <v>449</v>
      </c>
      <c r="D392" s="214" t="s">
        <v>126</v>
      </c>
      <c r="E392" s="215" t="s">
        <v>450</v>
      </c>
      <c r="F392" s="216" t="s">
        <v>451</v>
      </c>
      <c r="G392" s="217" t="s">
        <v>129</v>
      </c>
      <c r="H392" s="218">
        <v>2786.6599999999999</v>
      </c>
      <c r="I392" s="219"/>
      <c r="J392" s="220">
        <f>ROUND(I392*H392,2)</f>
        <v>0</v>
      </c>
      <c r="K392" s="216" t="s">
        <v>140</v>
      </c>
      <c r="L392" s="44"/>
      <c r="M392" s="221" t="s">
        <v>1</v>
      </c>
      <c r="N392" s="222" t="s">
        <v>41</v>
      </c>
      <c r="O392" s="91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5" t="s">
        <v>131</v>
      </c>
      <c r="AT392" s="225" t="s">
        <v>126</v>
      </c>
      <c r="AU392" s="225" t="s">
        <v>86</v>
      </c>
      <c r="AY392" s="17" t="s">
        <v>124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7" t="s">
        <v>84</v>
      </c>
      <c r="BK392" s="226">
        <f>ROUND(I392*H392,2)</f>
        <v>0</v>
      </c>
      <c r="BL392" s="17" t="s">
        <v>131</v>
      </c>
      <c r="BM392" s="225" t="s">
        <v>452</v>
      </c>
    </row>
    <row r="393" s="2" customFormat="1">
      <c r="A393" s="38"/>
      <c r="B393" s="39"/>
      <c r="C393" s="40"/>
      <c r="D393" s="227" t="s">
        <v>133</v>
      </c>
      <c r="E393" s="40"/>
      <c r="F393" s="228" t="s">
        <v>453</v>
      </c>
      <c r="G393" s="40"/>
      <c r="H393" s="40"/>
      <c r="I393" s="229"/>
      <c r="J393" s="40"/>
      <c r="K393" s="40"/>
      <c r="L393" s="44"/>
      <c r="M393" s="230"/>
      <c r="N393" s="231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133</v>
      </c>
      <c r="AU393" s="17" t="s">
        <v>86</v>
      </c>
    </row>
    <row r="394" s="13" customFormat="1">
      <c r="A394" s="13"/>
      <c r="B394" s="232"/>
      <c r="C394" s="233"/>
      <c r="D394" s="227" t="s">
        <v>135</v>
      </c>
      <c r="E394" s="234" t="s">
        <v>1</v>
      </c>
      <c r="F394" s="235" t="s">
        <v>454</v>
      </c>
      <c r="G394" s="233"/>
      <c r="H394" s="234" t="s">
        <v>1</v>
      </c>
      <c r="I394" s="236"/>
      <c r="J394" s="233"/>
      <c r="K394" s="233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135</v>
      </c>
      <c r="AU394" s="241" t="s">
        <v>86</v>
      </c>
      <c r="AV394" s="13" t="s">
        <v>84</v>
      </c>
      <c r="AW394" s="13" t="s">
        <v>32</v>
      </c>
      <c r="AX394" s="13" t="s">
        <v>76</v>
      </c>
      <c r="AY394" s="241" t="s">
        <v>124</v>
      </c>
    </row>
    <row r="395" s="14" customFormat="1">
      <c r="A395" s="14"/>
      <c r="B395" s="242"/>
      <c r="C395" s="243"/>
      <c r="D395" s="227" t="s">
        <v>135</v>
      </c>
      <c r="E395" s="244" t="s">
        <v>1</v>
      </c>
      <c r="F395" s="245" t="s">
        <v>455</v>
      </c>
      <c r="G395" s="243"/>
      <c r="H395" s="246">
        <v>2786.6599999999999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135</v>
      </c>
      <c r="AU395" s="252" t="s">
        <v>86</v>
      </c>
      <c r="AV395" s="14" t="s">
        <v>86</v>
      </c>
      <c r="AW395" s="14" t="s">
        <v>32</v>
      </c>
      <c r="AX395" s="14" t="s">
        <v>84</v>
      </c>
      <c r="AY395" s="252" t="s">
        <v>124</v>
      </c>
    </row>
    <row r="396" s="2" customFormat="1" ht="24.15" customHeight="1">
      <c r="A396" s="38"/>
      <c r="B396" s="39"/>
      <c r="C396" s="214" t="s">
        <v>456</v>
      </c>
      <c r="D396" s="214" t="s">
        <v>126</v>
      </c>
      <c r="E396" s="215" t="s">
        <v>457</v>
      </c>
      <c r="F396" s="216" t="s">
        <v>458</v>
      </c>
      <c r="G396" s="217" t="s">
        <v>129</v>
      </c>
      <c r="H396" s="218">
        <v>5500</v>
      </c>
      <c r="I396" s="219"/>
      <c r="J396" s="220">
        <f>ROUND(I396*H396,2)</f>
        <v>0</v>
      </c>
      <c r="K396" s="216" t="s">
        <v>140</v>
      </c>
      <c r="L396" s="44"/>
      <c r="M396" s="221" t="s">
        <v>1</v>
      </c>
      <c r="N396" s="222" t="s">
        <v>41</v>
      </c>
      <c r="O396" s="91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5" t="s">
        <v>131</v>
      </c>
      <c r="AT396" s="225" t="s">
        <v>126</v>
      </c>
      <c r="AU396" s="225" t="s">
        <v>86</v>
      </c>
      <c r="AY396" s="17" t="s">
        <v>124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7" t="s">
        <v>84</v>
      </c>
      <c r="BK396" s="226">
        <f>ROUND(I396*H396,2)</f>
        <v>0</v>
      </c>
      <c r="BL396" s="17" t="s">
        <v>131</v>
      </c>
      <c r="BM396" s="225" t="s">
        <v>459</v>
      </c>
    </row>
    <row r="397" s="2" customFormat="1">
      <c r="A397" s="38"/>
      <c r="B397" s="39"/>
      <c r="C397" s="40"/>
      <c r="D397" s="227" t="s">
        <v>133</v>
      </c>
      <c r="E397" s="40"/>
      <c r="F397" s="228" t="s">
        <v>460</v>
      </c>
      <c r="G397" s="40"/>
      <c r="H397" s="40"/>
      <c r="I397" s="229"/>
      <c r="J397" s="40"/>
      <c r="K397" s="40"/>
      <c r="L397" s="44"/>
      <c r="M397" s="230"/>
      <c r="N397" s="231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133</v>
      </c>
      <c r="AU397" s="17" t="s">
        <v>86</v>
      </c>
    </row>
    <row r="398" s="2" customFormat="1" ht="24.15" customHeight="1">
      <c r="A398" s="38"/>
      <c r="B398" s="39"/>
      <c r="C398" s="214" t="s">
        <v>461</v>
      </c>
      <c r="D398" s="214" t="s">
        <v>126</v>
      </c>
      <c r="E398" s="215" t="s">
        <v>462</v>
      </c>
      <c r="F398" s="216" t="s">
        <v>463</v>
      </c>
      <c r="G398" s="217" t="s">
        <v>129</v>
      </c>
      <c r="H398" s="218">
        <v>48.299999999999997</v>
      </c>
      <c r="I398" s="219"/>
      <c r="J398" s="220">
        <f>ROUND(I398*H398,2)</f>
        <v>0</v>
      </c>
      <c r="K398" s="216" t="s">
        <v>140</v>
      </c>
      <c r="L398" s="44"/>
      <c r="M398" s="221" t="s">
        <v>1</v>
      </c>
      <c r="N398" s="222" t="s">
        <v>41</v>
      </c>
      <c r="O398" s="91"/>
      <c r="P398" s="223">
        <f>O398*H398</f>
        <v>0</v>
      </c>
      <c r="Q398" s="223">
        <v>0.089219999999999994</v>
      </c>
      <c r="R398" s="223">
        <f>Q398*H398</f>
        <v>4.3093259999999995</v>
      </c>
      <c r="S398" s="223">
        <v>0</v>
      </c>
      <c r="T398" s="22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5" t="s">
        <v>131</v>
      </c>
      <c r="AT398" s="225" t="s">
        <v>126</v>
      </c>
      <c r="AU398" s="225" t="s">
        <v>86</v>
      </c>
      <c r="AY398" s="17" t="s">
        <v>124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7" t="s">
        <v>84</v>
      </c>
      <c r="BK398" s="226">
        <f>ROUND(I398*H398,2)</f>
        <v>0</v>
      </c>
      <c r="BL398" s="17" t="s">
        <v>131</v>
      </c>
      <c r="BM398" s="225" t="s">
        <v>464</v>
      </c>
    </row>
    <row r="399" s="2" customFormat="1">
      <c r="A399" s="38"/>
      <c r="B399" s="39"/>
      <c r="C399" s="40"/>
      <c r="D399" s="227" t="s">
        <v>133</v>
      </c>
      <c r="E399" s="40"/>
      <c r="F399" s="228" t="s">
        <v>465</v>
      </c>
      <c r="G399" s="40"/>
      <c r="H399" s="40"/>
      <c r="I399" s="229"/>
      <c r="J399" s="40"/>
      <c r="K399" s="40"/>
      <c r="L399" s="44"/>
      <c r="M399" s="230"/>
      <c r="N399" s="231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133</v>
      </c>
      <c r="AU399" s="17" t="s">
        <v>86</v>
      </c>
    </row>
    <row r="400" s="13" customFormat="1">
      <c r="A400" s="13"/>
      <c r="B400" s="232"/>
      <c r="C400" s="233"/>
      <c r="D400" s="227" t="s">
        <v>135</v>
      </c>
      <c r="E400" s="234" t="s">
        <v>1</v>
      </c>
      <c r="F400" s="235" t="s">
        <v>466</v>
      </c>
      <c r="G400" s="233"/>
      <c r="H400" s="234" t="s">
        <v>1</v>
      </c>
      <c r="I400" s="236"/>
      <c r="J400" s="233"/>
      <c r="K400" s="233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135</v>
      </c>
      <c r="AU400" s="241" t="s">
        <v>86</v>
      </c>
      <c r="AV400" s="13" t="s">
        <v>84</v>
      </c>
      <c r="AW400" s="13" t="s">
        <v>32</v>
      </c>
      <c r="AX400" s="13" t="s">
        <v>76</v>
      </c>
      <c r="AY400" s="241" t="s">
        <v>124</v>
      </c>
    </row>
    <row r="401" s="14" customFormat="1">
      <c r="A401" s="14"/>
      <c r="B401" s="242"/>
      <c r="C401" s="243"/>
      <c r="D401" s="227" t="s">
        <v>135</v>
      </c>
      <c r="E401" s="244" t="s">
        <v>1</v>
      </c>
      <c r="F401" s="245" t="s">
        <v>152</v>
      </c>
      <c r="G401" s="243"/>
      <c r="H401" s="246">
        <v>21.600000000000001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135</v>
      </c>
      <c r="AU401" s="252" t="s">
        <v>86</v>
      </c>
      <c r="AV401" s="14" t="s">
        <v>86</v>
      </c>
      <c r="AW401" s="14" t="s">
        <v>32</v>
      </c>
      <c r="AX401" s="14" t="s">
        <v>76</v>
      </c>
      <c r="AY401" s="252" t="s">
        <v>124</v>
      </c>
    </row>
    <row r="402" s="14" customFormat="1">
      <c r="A402" s="14"/>
      <c r="B402" s="242"/>
      <c r="C402" s="243"/>
      <c r="D402" s="227" t="s">
        <v>135</v>
      </c>
      <c r="E402" s="244" t="s">
        <v>1</v>
      </c>
      <c r="F402" s="245" t="s">
        <v>153</v>
      </c>
      <c r="G402" s="243"/>
      <c r="H402" s="246">
        <v>7.2000000000000002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135</v>
      </c>
      <c r="AU402" s="252" t="s">
        <v>86</v>
      </c>
      <c r="AV402" s="14" t="s">
        <v>86</v>
      </c>
      <c r="AW402" s="14" t="s">
        <v>32</v>
      </c>
      <c r="AX402" s="14" t="s">
        <v>76</v>
      </c>
      <c r="AY402" s="252" t="s">
        <v>124</v>
      </c>
    </row>
    <row r="403" s="13" customFormat="1">
      <c r="A403" s="13"/>
      <c r="B403" s="232"/>
      <c r="C403" s="233"/>
      <c r="D403" s="227" t="s">
        <v>135</v>
      </c>
      <c r="E403" s="234" t="s">
        <v>1</v>
      </c>
      <c r="F403" s="235" t="s">
        <v>467</v>
      </c>
      <c r="G403" s="233"/>
      <c r="H403" s="234" t="s">
        <v>1</v>
      </c>
      <c r="I403" s="236"/>
      <c r="J403" s="233"/>
      <c r="K403" s="233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135</v>
      </c>
      <c r="AU403" s="241" t="s">
        <v>86</v>
      </c>
      <c r="AV403" s="13" t="s">
        <v>84</v>
      </c>
      <c r="AW403" s="13" t="s">
        <v>32</v>
      </c>
      <c r="AX403" s="13" t="s">
        <v>76</v>
      </c>
      <c r="AY403" s="241" t="s">
        <v>124</v>
      </c>
    </row>
    <row r="404" s="14" customFormat="1">
      <c r="A404" s="14"/>
      <c r="B404" s="242"/>
      <c r="C404" s="243"/>
      <c r="D404" s="227" t="s">
        <v>135</v>
      </c>
      <c r="E404" s="244" t="s">
        <v>1</v>
      </c>
      <c r="F404" s="245" t="s">
        <v>468</v>
      </c>
      <c r="G404" s="243"/>
      <c r="H404" s="246">
        <v>16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135</v>
      </c>
      <c r="AU404" s="252" t="s">
        <v>86</v>
      </c>
      <c r="AV404" s="14" t="s">
        <v>86</v>
      </c>
      <c r="AW404" s="14" t="s">
        <v>32</v>
      </c>
      <c r="AX404" s="14" t="s">
        <v>76</v>
      </c>
      <c r="AY404" s="252" t="s">
        <v>124</v>
      </c>
    </row>
    <row r="405" s="13" customFormat="1">
      <c r="A405" s="13"/>
      <c r="B405" s="232"/>
      <c r="C405" s="233"/>
      <c r="D405" s="227" t="s">
        <v>135</v>
      </c>
      <c r="E405" s="234" t="s">
        <v>1</v>
      </c>
      <c r="F405" s="235" t="s">
        <v>469</v>
      </c>
      <c r="G405" s="233"/>
      <c r="H405" s="234" t="s">
        <v>1</v>
      </c>
      <c r="I405" s="236"/>
      <c r="J405" s="233"/>
      <c r="K405" s="233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135</v>
      </c>
      <c r="AU405" s="241" t="s">
        <v>86</v>
      </c>
      <c r="AV405" s="13" t="s">
        <v>84</v>
      </c>
      <c r="AW405" s="13" t="s">
        <v>32</v>
      </c>
      <c r="AX405" s="13" t="s">
        <v>76</v>
      </c>
      <c r="AY405" s="241" t="s">
        <v>124</v>
      </c>
    </row>
    <row r="406" s="14" customFormat="1">
      <c r="A406" s="14"/>
      <c r="B406" s="242"/>
      <c r="C406" s="243"/>
      <c r="D406" s="227" t="s">
        <v>135</v>
      </c>
      <c r="E406" s="244" t="s">
        <v>1</v>
      </c>
      <c r="F406" s="245" t="s">
        <v>470</v>
      </c>
      <c r="G406" s="243"/>
      <c r="H406" s="246">
        <v>3.5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135</v>
      </c>
      <c r="AU406" s="252" t="s">
        <v>86</v>
      </c>
      <c r="AV406" s="14" t="s">
        <v>86</v>
      </c>
      <c r="AW406" s="14" t="s">
        <v>32</v>
      </c>
      <c r="AX406" s="14" t="s">
        <v>76</v>
      </c>
      <c r="AY406" s="252" t="s">
        <v>124</v>
      </c>
    </row>
    <row r="407" s="13" customFormat="1">
      <c r="A407" s="13"/>
      <c r="B407" s="232"/>
      <c r="C407" s="233"/>
      <c r="D407" s="227" t="s">
        <v>135</v>
      </c>
      <c r="E407" s="234" t="s">
        <v>1</v>
      </c>
      <c r="F407" s="235" t="s">
        <v>471</v>
      </c>
      <c r="G407" s="233"/>
      <c r="H407" s="234" t="s">
        <v>1</v>
      </c>
      <c r="I407" s="236"/>
      <c r="J407" s="233"/>
      <c r="K407" s="233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135</v>
      </c>
      <c r="AU407" s="241" t="s">
        <v>86</v>
      </c>
      <c r="AV407" s="13" t="s">
        <v>84</v>
      </c>
      <c r="AW407" s="13" t="s">
        <v>32</v>
      </c>
      <c r="AX407" s="13" t="s">
        <v>76</v>
      </c>
      <c r="AY407" s="241" t="s">
        <v>124</v>
      </c>
    </row>
    <row r="408" s="15" customFormat="1">
      <c r="A408" s="15"/>
      <c r="B408" s="253"/>
      <c r="C408" s="254"/>
      <c r="D408" s="227" t="s">
        <v>135</v>
      </c>
      <c r="E408" s="255" t="s">
        <v>1</v>
      </c>
      <c r="F408" s="256" t="s">
        <v>154</v>
      </c>
      <c r="G408" s="254"/>
      <c r="H408" s="257">
        <v>48.299999999999997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3" t="s">
        <v>135</v>
      </c>
      <c r="AU408" s="263" t="s">
        <v>86</v>
      </c>
      <c r="AV408" s="15" t="s">
        <v>131</v>
      </c>
      <c r="AW408" s="15" t="s">
        <v>32</v>
      </c>
      <c r="AX408" s="15" t="s">
        <v>84</v>
      </c>
      <c r="AY408" s="263" t="s">
        <v>124</v>
      </c>
    </row>
    <row r="409" s="2" customFormat="1" ht="24.15" customHeight="1">
      <c r="A409" s="38"/>
      <c r="B409" s="39"/>
      <c r="C409" s="264" t="s">
        <v>472</v>
      </c>
      <c r="D409" s="264" t="s">
        <v>369</v>
      </c>
      <c r="E409" s="265" t="s">
        <v>473</v>
      </c>
      <c r="F409" s="266" t="s">
        <v>474</v>
      </c>
      <c r="G409" s="267" t="s">
        <v>129</v>
      </c>
      <c r="H409" s="268">
        <v>23.760000000000002</v>
      </c>
      <c r="I409" s="269"/>
      <c r="J409" s="270">
        <f>ROUND(I409*H409,2)</f>
        <v>0</v>
      </c>
      <c r="K409" s="266" t="s">
        <v>1</v>
      </c>
      <c r="L409" s="271"/>
      <c r="M409" s="272" t="s">
        <v>1</v>
      </c>
      <c r="N409" s="273" t="s">
        <v>41</v>
      </c>
      <c r="O409" s="91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197</v>
      </c>
      <c r="AT409" s="225" t="s">
        <v>369</v>
      </c>
      <c r="AU409" s="225" t="s">
        <v>86</v>
      </c>
      <c r="AY409" s="17" t="s">
        <v>124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84</v>
      </c>
      <c r="BK409" s="226">
        <f>ROUND(I409*H409,2)</f>
        <v>0</v>
      </c>
      <c r="BL409" s="17" t="s">
        <v>131</v>
      </c>
      <c r="BM409" s="225" t="s">
        <v>475</v>
      </c>
    </row>
    <row r="410" s="2" customFormat="1">
      <c r="A410" s="38"/>
      <c r="B410" s="39"/>
      <c r="C410" s="40"/>
      <c r="D410" s="227" t="s">
        <v>133</v>
      </c>
      <c r="E410" s="40"/>
      <c r="F410" s="228" t="s">
        <v>474</v>
      </c>
      <c r="G410" s="40"/>
      <c r="H410" s="40"/>
      <c r="I410" s="229"/>
      <c r="J410" s="40"/>
      <c r="K410" s="40"/>
      <c r="L410" s="44"/>
      <c r="M410" s="230"/>
      <c r="N410" s="231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133</v>
      </c>
      <c r="AU410" s="17" t="s">
        <v>86</v>
      </c>
    </row>
    <row r="411" s="14" customFormat="1">
      <c r="A411" s="14"/>
      <c r="B411" s="242"/>
      <c r="C411" s="243"/>
      <c r="D411" s="227" t="s">
        <v>135</v>
      </c>
      <c r="E411" s="244" t="s">
        <v>1</v>
      </c>
      <c r="F411" s="245" t="s">
        <v>476</v>
      </c>
      <c r="G411" s="243"/>
      <c r="H411" s="246">
        <v>23.760000000000002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135</v>
      </c>
      <c r="AU411" s="252" t="s">
        <v>86</v>
      </c>
      <c r="AV411" s="14" t="s">
        <v>86</v>
      </c>
      <c r="AW411" s="14" t="s">
        <v>32</v>
      </c>
      <c r="AX411" s="14" t="s">
        <v>84</v>
      </c>
      <c r="AY411" s="252" t="s">
        <v>124</v>
      </c>
    </row>
    <row r="412" s="2" customFormat="1" ht="24.15" customHeight="1">
      <c r="A412" s="38"/>
      <c r="B412" s="39"/>
      <c r="C412" s="264" t="s">
        <v>256</v>
      </c>
      <c r="D412" s="264" t="s">
        <v>369</v>
      </c>
      <c r="E412" s="265" t="s">
        <v>477</v>
      </c>
      <c r="F412" s="266" t="s">
        <v>478</v>
      </c>
      <c r="G412" s="267" t="s">
        <v>129</v>
      </c>
      <c r="H412" s="268">
        <v>7.9199999999999999</v>
      </c>
      <c r="I412" s="269"/>
      <c r="J412" s="270">
        <f>ROUND(I412*H412,2)</f>
        <v>0</v>
      </c>
      <c r="K412" s="266" t="s">
        <v>1</v>
      </c>
      <c r="L412" s="271"/>
      <c r="M412" s="272" t="s">
        <v>1</v>
      </c>
      <c r="N412" s="273" t="s">
        <v>41</v>
      </c>
      <c r="O412" s="91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197</v>
      </c>
      <c r="AT412" s="225" t="s">
        <v>369</v>
      </c>
      <c r="AU412" s="225" t="s">
        <v>86</v>
      </c>
      <c r="AY412" s="17" t="s">
        <v>124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84</v>
      </c>
      <c r="BK412" s="226">
        <f>ROUND(I412*H412,2)</f>
        <v>0</v>
      </c>
      <c r="BL412" s="17" t="s">
        <v>131</v>
      </c>
      <c r="BM412" s="225" t="s">
        <v>479</v>
      </c>
    </row>
    <row r="413" s="2" customFormat="1">
      <c r="A413" s="38"/>
      <c r="B413" s="39"/>
      <c r="C413" s="40"/>
      <c r="D413" s="227" t="s">
        <v>133</v>
      </c>
      <c r="E413" s="40"/>
      <c r="F413" s="228" t="s">
        <v>480</v>
      </c>
      <c r="G413" s="40"/>
      <c r="H413" s="40"/>
      <c r="I413" s="229"/>
      <c r="J413" s="40"/>
      <c r="K413" s="40"/>
      <c r="L413" s="44"/>
      <c r="M413" s="230"/>
      <c r="N413" s="231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133</v>
      </c>
      <c r="AU413" s="17" t="s">
        <v>86</v>
      </c>
    </row>
    <row r="414" s="14" customFormat="1">
      <c r="A414" s="14"/>
      <c r="B414" s="242"/>
      <c r="C414" s="243"/>
      <c r="D414" s="227" t="s">
        <v>135</v>
      </c>
      <c r="E414" s="244" t="s">
        <v>1</v>
      </c>
      <c r="F414" s="245" t="s">
        <v>153</v>
      </c>
      <c r="G414" s="243"/>
      <c r="H414" s="246">
        <v>7.2000000000000002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135</v>
      </c>
      <c r="AU414" s="252" t="s">
        <v>86</v>
      </c>
      <c r="AV414" s="14" t="s">
        <v>86</v>
      </c>
      <c r="AW414" s="14" t="s">
        <v>32</v>
      </c>
      <c r="AX414" s="14" t="s">
        <v>84</v>
      </c>
      <c r="AY414" s="252" t="s">
        <v>124</v>
      </c>
    </row>
    <row r="415" s="14" customFormat="1">
      <c r="A415" s="14"/>
      <c r="B415" s="242"/>
      <c r="C415" s="243"/>
      <c r="D415" s="227" t="s">
        <v>135</v>
      </c>
      <c r="E415" s="243"/>
      <c r="F415" s="245" t="s">
        <v>481</v>
      </c>
      <c r="G415" s="243"/>
      <c r="H415" s="246">
        <v>7.9199999999999999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135</v>
      </c>
      <c r="AU415" s="252" t="s">
        <v>86</v>
      </c>
      <c r="AV415" s="14" t="s">
        <v>86</v>
      </c>
      <c r="AW415" s="14" t="s">
        <v>4</v>
      </c>
      <c r="AX415" s="14" t="s">
        <v>84</v>
      </c>
      <c r="AY415" s="252" t="s">
        <v>124</v>
      </c>
    </row>
    <row r="416" s="2" customFormat="1" ht="24.15" customHeight="1">
      <c r="A416" s="38"/>
      <c r="B416" s="39"/>
      <c r="C416" s="264" t="s">
        <v>482</v>
      </c>
      <c r="D416" s="264" t="s">
        <v>369</v>
      </c>
      <c r="E416" s="265" t="s">
        <v>483</v>
      </c>
      <c r="F416" s="266" t="s">
        <v>484</v>
      </c>
      <c r="G416" s="267" t="s">
        <v>129</v>
      </c>
      <c r="H416" s="268">
        <v>3.5</v>
      </c>
      <c r="I416" s="269"/>
      <c r="J416" s="270">
        <f>ROUND(I416*H416,2)</f>
        <v>0</v>
      </c>
      <c r="K416" s="266" t="s">
        <v>130</v>
      </c>
      <c r="L416" s="271"/>
      <c r="M416" s="272" t="s">
        <v>1</v>
      </c>
      <c r="N416" s="273" t="s">
        <v>41</v>
      </c>
      <c r="O416" s="91"/>
      <c r="P416" s="223">
        <f>O416*H416</f>
        <v>0</v>
      </c>
      <c r="Q416" s="223">
        <v>0.13100000000000001</v>
      </c>
      <c r="R416" s="223">
        <f>Q416*H416</f>
        <v>0.45850000000000002</v>
      </c>
      <c r="S416" s="223">
        <v>0</v>
      </c>
      <c r="T416" s="22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5" t="s">
        <v>197</v>
      </c>
      <c r="AT416" s="225" t="s">
        <v>369</v>
      </c>
      <c r="AU416" s="225" t="s">
        <v>86</v>
      </c>
      <c r="AY416" s="17" t="s">
        <v>124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7" t="s">
        <v>84</v>
      </c>
      <c r="BK416" s="226">
        <f>ROUND(I416*H416,2)</f>
        <v>0</v>
      </c>
      <c r="BL416" s="17" t="s">
        <v>131</v>
      </c>
      <c r="BM416" s="225" t="s">
        <v>485</v>
      </c>
    </row>
    <row r="417" s="2" customFormat="1">
      <c r="A417" s="38"/>
      <c r="B417" s="39"/>
      <c r="C417" s="40"/>
      <c r="D417" s="227" t="s">
        <v>133</v>
      </c>
      <c r="E417" s="40"/>
      <c r="F417" s="228" t="s">
        <v>484</v>
      </c>
      <c r="G417" s="40"/>
      <c r="H417" s="40"/>
      <c r="I417" s="229"/>
      <c r="J417" s="40"/>
      <c r="K417" s="40"/>
      <c r="L417" s="44"/>
      <c r="M417" s="230"/>
      <c r="N417" s="231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133</v>
      </c>
      <c r="AU417" s="17" t="s">
        <v>86</v>
      </c>
    </row>
    <row r="418" s="2" customFormat="1" ht="24.15" customHeight="1">
      <c r="A418" s="38"/>
      <c r="B418" s="39"/>
      <c r="C418" s="214" t="s">
        <v>486</v>
      </c>
      <c r="D418" s="214" t="s">
        <v>126</v>
      </c>
      <c r="E418" s="215" t="s">
        <v>487</v>
      </c>
      <c r="F418" s="216" t="s">
        <v>488</v>
      </c>
      <c r="G418" s="217" t="s">
        <v>129</v>
      </c>
      <c r="H418" s="218">
        <v>42</v>
      </c>
      <c r="I418" s="219"/>
      <c r="J418" s="220">
        <f>ROUND(I418*H418,2)</f>
        <v>0</v>
      </c>
      <c r="K418" s="216" t="s">
        <v>130</v>
      </c>
      <c r="L418" s="44"/>
      <c r="M418" s="221" t="s">
        <v>1</v>
      </c>
      <c r="N418" s="222" t="s">
        <v>41</v>
      </c>
      <c r="O418" s="91"/>
      <c r="P418" s="223">
        <f>O418*H418</f>
        <v>0</v>
      </c>
      <c r="Q418" s="223">
        <v>0.11303000000000001</v>
      </c>
      <c r="R418" s="223">
        <f>Q418*H418</f>
        <v>4.7472599999999998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131</v>
      </c>
      <c r="AT418" s="225" t="s">
        <v>126</v>
      </c>
      <c r="AU418" s="225" t="s">
        <v>86</v>
      </c>
      <c r="AY418" s="17" t="s">
        <v>124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84</v>
      </c>
      <c r="BK418" s="226">
        <f>ROUND(I418*H418,2)</f>
        <v>0</v>
      </c>
      <c r="BL418" s="17" t="s">
        <v>131</v>
      </c>
      <c r="BM418" s="225" t="s">
        <v>489</v>
      </c>
    </row>
    <row r="419" s="2" customFormat="1">
      <c r="A419" s="38"/>
      <c r="B419" s="39"/>
      <c r="C419" s="40"/>
      <c r="D419" s="227" t="s">
        <v>133</v>
      </c>
      <c r="E419" s="40"/>
      <c r="F419" s="228" t="s">
        <v>490</v>
      </c>
      <c r="G419" s="40"/>
      <c r="H419" s="40"/>
      <c r="I419" s="229"/>
      <c r="J419" s="40"/>
      <c r="K419" s="40"/>
      <c r="L419" s="44"/>
      <c r="M419" s="230"/>
      <c r="N419" s="231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133</v>
      </c>
      <c r="AU419" s="17" t="s">
        <v>86</v>
      </c>
    </row>
    <row r="420" s="13" customFormat="1">
      <c r="A420" s="13"/>
      <c r="B420" s="232"/>
      <c r="C420" s="233"/>
      <c r="D420" s="227" t="s">
        <v>135</v>
      </c>
      <c r="E420" s="234" t="s">
        <v>1</v>
      </c>
      <c r="F420" s="235" t="s">
        <v>436</v>
      </c>
      <c r="G420" s="233"/>
      <c r="H420" s="234" t="s">
        <v>1</v>
      </c>
      <c r="I420" s="236"/>
      <c r="J420" s="233"/>
      <c r="K420" s="233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135</v>
      </c>
      <c r="AU420" s="241" t="s">
        <v>86</v>
      </c>
      <c r="AV420" s="13" t="s">
        <v>84</v>
      </c>
      <c r="AW420" s="13" t="s">
        <v>32</v>
      </c>
      <c r="AX420" s="13" t="s">
        <v>76</v>
      </c>
      <c r="AY420" s="241" t="s">
        <v>124</v>
      </c>
    </row>
    <row r="421" s="14" customFormat="1">
      <c r="A421" s="14"/>
      <c r="B421" s="242"/>
      <c r="C421" s="243"/>
      <c r="D421" s="227" t="s">
        <v>135</v>
      </c>
      <c r="E421" s="244" t="s">
        <v>1</v>
      </c>
      <c r="F421" s="245" t="s">
        <v>491</v>
      </c>
      <c r="G421" s="243"/>
      <c r="H421" s="246">
        <v>42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2" t="s">
        <v>135</v>
      </c>
      <c r="AU421" s="252" t="s">
        <v>86</v>
      </c>
      <c r="AV421" s="14" t="s">
        <v>86</v>
      </c>
      <c r="AW421" s="14" t="s">
        <v>32</v>
      </c>
      <c r="AX421" s="14" t="s">
        <v>84</v>
      </c>
      <c r="AY421" s="252" t="s">
        <v>124</v>
      </c>
    </row>
    <row r="422" s="2" customFormat="1" ht="16.5" customHeight="1">
      <c r="A422" s="38"/>
      <c r="B422" s="39"/>
      <c r="C422" s="264" t="s">
        <v>492</v>
      </c>
      <c r="D422" s="264" t="s">
        <v>369</v>
      </c>
      <c r="E422" s="265" t="s">
        <v>493</v>
      </c>
      <c r="F422" s="266" t="s">
        <v>494</v>
      </c>
      <c r="G422" s="267" t="s">
        <v>129</v>
      </c>
      <c r="H422" s="268">
        <v>32.549999999999997</v>
      </c>
      <c r="I422" s="269"/>
      <c r="J422" s="270">
        <f>ROUND(I422*H422,2)</f>
        <v>0</v>
      </c>
      <c r="K422" s="266" t="s">
        <v>1</v>
      </c>
      <c r="L422" s="271"/>
      <c r="M422" s="272" t="s">
        <v>1</v>
      </c>
      <c r="N422" s="273" t="s">
        <v>41</v>
      </c>
      <c r="O422" s="91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5" t="s">
        <v>197</v>
      </c>
      <c r="AT422" s="225" t="s">
        <v>369</v>
      </c>
      <c r="AU422" s="225" t="s">
        <v>86</v>
      </c>
      <c r="AY422" s="17" t="s">
        <v>124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7" t="s">
        <v>84</v>
      </c>
      <c r="BK422" s="226">
        <f>ROUND(I422*H422,2)</f>
        <v>0</v>
      </c>
      <c r="BL422" s="17" t="s">
        <v>131</v>
      </c>
      <c r="BM422" s="225" t="s">
        <v>495</v>
      </c>
    </row>
    <row r="423" s="2" customFormat="1">
      <c r="A423" s="38"/>
      <c r="B423" s="39"/>
      <c r="C423" s="40"/>
      <c r="D423" s="227" t="s">
        <v>133</v>
      </c>
      <c r="E423" s="40"/>
      <c r="F423" s="228" t="s">
        <v>494</v>
      </c>
      <c r="G423" s="40"/>
      <c r="H423" s="40"/>
      <c r="I423" s="229"/>
      <c r="J423" s="40"/>
      <c r="K423" s="40"/>
      <c r="L423" s="44"/>
      <c r="M423" s="230"/>
      <c r="N423" s="231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133</v>
      </c>
      <c r="AU423" s="17" t="s">
        <v>86</v>
      </c>
    </row>
    <row r="424" s="13" customFormat="1">
      <c r="A424" s="13"/>
      <c r="B424" s="232"/>
      <c r="C424" s="233"/>
      <c r="D424" s="227" t="s">
        <v>135</v>
      </c>
      <c r="E424" s="234" t="s">
        <v>1</v>
      </c>
      <c r="F424" s="235" t="s">
        <v>496</v>
      </c>
      <c r="G424" s="233"/>
      <c r="H424" s="234" t="s">
        <v>1</v>
      </c>
      <c r="I424" s="236"/>
      <c r="J424" s="233"/>
      <c r="K424" s="233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135</v>
      </c>
      <c r="AU424" s="241" t="s">
        <v>86</v>
      </c>
      <c r="AV424" s="13" t="s">
        <v>84</v>
      </c>
      <c r="AW424" s="13" t="s">
        <v>32</v>
      </c>
      <c r="AX424" s="13" t="s">
        <v>76</v>
      </c>
      <c r="AY424" s="241" t="s">
        <v>124</v>
      </c>
    </row>
    <row r="425" s="13" customFormat="1">
      <c r="A425" s="13"/>
      <c r="B425" s="232"/>
      <c r="C425" s="233"/>
      <c r="D425" s="227" t="s">
        <v>135</v>
      </c>
      <c r="E425" s="234" t="s">
        <v>1</v>
      </c>
      <c r="F425" s="235" t="s">
        <v>497</v>
      </c>
      <c r="G425" s="233"/>
      <c r="H425" s="234" t="s">
        <v>1</v>
      </c>
      <c r="I425" s="236"/>
      <c r="J425" s="233"/>
      <c r="K425" s="233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135</v>
      </c>
      <c r="AU425" s="241" t="s">
        <v>86</v>
      </c>
      <c r="AV425" s="13" t="s">
        <v>84</v>
      </c>
      <c r="AW425" s="13" t="s">
        <v>32</v>
      </c>
      <c r="AX425" s="13" t="s">
        <v>76</v>
      </c>
      <c r="AY425" s="241" t="s">
        <v>124</v>
      </c>
    </row>
    <row r="426" s="14" customFormat="1">
      <c r="A426" s="14"/>
      <c r="B426" s="242"/>
      <c r="C426" s="243"/>
      <c r="D426" s="227" t="s">
        <v>135</v>
      </c>
      <c r="E426" s="244" t="s">
        <v>1</v>
      </c>
      <c r="F426" s="245" t="s">
        <v>498</v>
      </c>
      <c r="G426" s="243"/>
      <c r="H426" s="246">
        <v>32.549999999999997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135</v>
      </c>
      <c r="AU426" s="252" t="s">
        <v>86</v>
      </c>
      <c r="AV426" s="14" t="s">
        <v>86</v>
      </c>
      <c r="AW426" s="14" t="s">
        <v>32</v>
      </c>
      <c r="AX426" s="14" t="s">
        <v>84</v>
      </c>
      <c r="AY426" s="252" t="s">
        <v>124</v>
      </c>
    </row>
    <row r="427" s="2" customFormat="1" ht="16.5" customHeight="1">
      <c r="A427" s="38"/>
      <c r="B427" s="39"/>
      <c r="C427" s="264" t="s">
        <v>499</v>
      </c>
      <c r="D427" s="264" t="s">
        <v>369</v>
      </c>
      <c r="E427" s="265" t="s">
        <v>500</v>
      </c>
      <c r="F427" s="266" t="s">
        <v>501</v>
      </c>
      <c r="G427" s="267" t="s">
        <v>129</v>
      </c>
      <c r="H427" s="268">
        <v>9.4499999999999993</v>
      </c>
      <c r="I427" s="269"/>
      <c r="J427" s="270">
        <f>ROUND(I427*H427,2)</f>
        <v>0</v>
      </c>
      <c r="K427" s="266" t="s">
        <v>1</v>
      </c>
      <c r="L427" s="271"/>
      <c r="M427" s="272" t="s">
        <v>1</v>
      </c>
      <c r="N427" s="273" t="s">
        <v>41</v>
      </c>
      <c r="O427" s="91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5" t="s">
        <v>197</v>
      </c>
      <c r="AT427" s="225" t="s">
        <v>369</v>
      </c>
      <c r="AU427" s="225" t="s">
        <v>86</v>
      </c>
      <c r="AY427" s="17" t="s">
        <v>124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7" t="s">
        <v>84</v>
      </c>
      <c r="BK427" s="226">
        <f>ROUND(I427*H427,2)</f>
        <v>0</v>
      </c>
      <c r="BL427" s="17" t="s">
        <v>131</v>
      </c>
      <c r="BM427" s="225" t="s">
        <v>502</v>
      </c>
    </row>
    <row r="428" s="2" customFormat="1">
      <c r="A428" s="38"/>
      <c r="B428" s="39"/>
      <c r="C428" s="40"/>
      <c r="D428" s="227" t="s">
        <v>133</v>
      </c>
      <c r="E428" s="40"/>
      <c r="F428" s="228" t="s">
        <v>503</v>
      </c>
      <c r="G428" s="40"/>
      <c r="H428" s="40"/>
      <c r="I428" s="229"/>
      <c r="J428" s="40"/>
      <c r="K428" s="40"/>
      <c r="L428" s="44"/>
      <c r="M428" s="230"/>
      <c r="N428" s="231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133</v>
      </c>
      <c r="AU428" s="17" t="s">
        <v>86</v>
      </c>
    </row>
    <row r="429" s="13" customFormat="1">
      <c r="A429" s="13"/>
      <c r="B429" s="232"/>
      <c r="C429" s="233"/>
      <c r="D429" s="227" t="s">
        <v>135</v>
      </c>
      <c r="E429" s="234" t="s">
        <v>1</v>
      </c>
      <c r="F429" s="235" t="s">
        <v>504</v>
      </c>
      <c r="G429" s="233"/>
      <c r="H429" s="234" t="s">
        <v>1</v>
      </c>
      <c r="I429" s="236"/>
      <c r="J429" s="233"/>
      <c r="K429" s="233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135</v>
      </c>
      <c r="AU429" s="241" t="s">
        <v>86</v>
      </c>
      <c r="AV429" s="13" t="s">
        <v>84</v>
      </c>
      <c r="AW429" s="13" t="s">
        <v>32</v>
      </c>
      <c r="AX429" s="13" t="s">
        <v>76</v>
      </c>
      <c r="AY429" s="241" t="s">
        <v>124</v>
      </c>
    </row>
    <row r="430" s="14" customFormat="1">
      <c r="A430" s="14"/>
      <c r="B430" s="242"/>
      <c r="C430" s="243"/>
      <c r="D430" s="227" t="s">
        <v>135</v>
      </c>
      <c r="E430" s="244" t="s">
        <v>1</v>
      </c>
      <c r="F430" s="245" t="s">
        <v>505</v>
      </c>
      <c r="G430" s="243"/>
      <c r="H430" s="246">
        <v>9.4499999999999993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135</v>
      </c>
      <c r="AU430" s="252" t="s">
        <v>86</v>
      </c>
      <c r="AV430" s="14" t="s">
        <v>86</v>
      </c>
      <c r="AW430" s="14" t="s">
        <v>32</v>
      </c>
      <c r="AX430" s="14" t="s">
        <v>84</v>
      </c>
      <c r="AY430" s="252" t="s">
        <v>124</v>
      </c>
    </row>
    <row r="431" s="12" customFormat="1" ht="22.8" customHeight="1">
      <c r="A431" s="12"/>
      <c r="B431" s="198"/>
      <c r="C431" s="199"/>
      <c r="D431" s="200" t="s">
        <v>75</v>
      </c>
      <c r="E431" s="212" t="s">
        <v>197</v>
      </c>
      <c r="F431" s="212" t="s">
        <v>506</v>
      </c>
      <c r="G431" s="199"/>
      <c r="H431" s="199"/>
      <c r="I431" s="202"/>
      <c r="J431" s="213">
        <f>BK431</f>
        <v>0</v>
      </c>
      <c r="K431" s="199"/>
      <c r="L431" s="204"/>
      <c r="M431" s="205"/>
      <c r="N431" s="206"/>
      <c r="O431" s="206"/>
      <c r="P431" s="207">
        <f>SUM(P432:P503)</f>
        <v>0</v>
      </c>
      <c r="Q431" s="206"/>
      <c r="R431" s="207">
        <f>SUM(R432:R503)</f>
        <v>62.705154400000012</v>
      </c>
      <c r="S431" s="206"/>
      <c r="T431" s="208">
        <f>SUM(T432:T503)</f>
        <v>6.2999999999999998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9" t="s">
        <v>84</v>
      </c>
      <c r="AT431" s="210" t="s">
        <v>75</v>
      </c>
      <c r="AU431" s="210" t="s">
        <v>84</v>
      </c>
      <c r="AY431" s="209" t="s">
        <v>124</v>
      </c>
      <c r="BK431" s="211">
        <f>SUM(BK432:BK503)</f>
        <v>0</v>
      </c>
    </row>
    <row r="432" s="2" customFormat="1" ht="16.5" customHeight="1">
      <c r="A432" s="38"/>
      <c r="B432" s="39"/>
      <c r="C432" s="214" t="s">
        <v>507</v>
      </c>
      <c r="D432" s="214" t="s">
        <v>126</v>
      </c>
      <c r="E432" s="215" t="s">
        <v>508</v>
      </c>
      <c r="F432" s="216" t="s">
        <v>509</v>
      </c>
      <c r="G432" s="217" t="s">
        <v>407</v>
      </c>
      <c r="H432" s="218">
        <v>32</v>
      </c>
      <c r="I432" s="219"/>
      <c r="J432" s="220">
        <f>ROUND(I432*H432,2)</f>
        <v>0</v>
      </c>
      <c r="K432" s="216" t="s">
        <v>140</v>
      </c>
      <c r="L432" s="44"/>
      <c r="M432" s="221" t="s">
        <v>1</v>
      </c>
      <c r="N432" s="222" t="s">
        <v>41</v>
      </c>
      <c r="O432" s="91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5" t="s">
        <v>131</v>
      </c>
      <c r="AT432" s="225" t="s">
        <v>126</v>
      </c>
      <c r="AU432" s="225" t="s">
        <v>86</v>
      </c>
      <c r="AY432" s="17" t="s">
        <v>124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7" t="s">
        <v>84</v>
      </c>
      <c r="BK432" s="226">
        <f>ROUND(I432*H432,2)</f>
        <v>0</v>
      </c>
      <c r="BL432" s="17" t="s">
        <v>131</v>
      </c>
      <c r="BM432" s="225" t="s">
        <v>510</v>
      </c>
    </row>
    <row r="433" s="2" customFormat="1">
      <c r="A433" s="38"/>
      <c r="B433" s="39"/>
      <c r="C433" s="40"/>
      <c r="D433" s="227" t="s">
        <v>133</v>
      </c>
      <c r="E433" s="40"/>
      <c r="F433" s="228" t="s">
        <v>511</v>
      </c>
      <c r="G433" s="40"/>
      <c r="H433" s="40"/>
      <c r="I433" s="229"/>
      <c r="J433" s="40"/>
      <c r="K433" s="40"/>
      <c r="L433" s="44"/>
      <c r="M433" s="230"/>
      <c r="N433" s="231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133</v>
      </c>
      <c r="AU433" s="17" t="s">
        <v>86</v>
      </c>
    </row>
    <row r="434" s="2" customFormat="1" ht="24.15" customHeight="1">
      <c r="A434" s="38"/>
      <c r="B434" s="39"/>
      <c r="C434" s="214" t="s">
        <v>512</v>
      </c>
      <c r="D434" s="214" t="s">
        <v>126</v>
      </c>
      <c r="E434" s="215" t="s">
        <v>513</v>
      </c>
      <c r="F434" s="216" t="s">
        <v>514</v>
      </c>
      <c r="G434" s="217" t="s">
        <v>216</v>
      </c>
      <c r="H434" s="218">
        <v>42</v>
      </c>
      <c r="I434" s="219"/>
      <c r="J434" s="220">
        <f>ROUND(I434*H434,2)</f>
        <v>0</v>
      </c>
      <c r="K434" s="216" t="s">
        <v>140</v>
      </c>
      <c r="L434" s="44"/>
      <c r="M434" s="221" t="s">
        <v>1</v>
      </c>
      <c r="N434" s="222" t="s">
        <v>41</v>
      </c>
      <c r="O434" s="91"/>
      <c r="P434" s="223">
        <f>O434*H434</f>
        <v>0</v>
      </c>
      <c r="Q434" s="223">
        <v>1.0000000000000001E-05</v>
      </c>
      <c r="R434" s="223">
        <f>Q434*H434</f>
        <v>0.00042000000000000002</v>
      </c>
      <c r="S434" s="223">
        <v>0</v>
      </c>
      <c r="T434" s="22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5" t="s">
        <v>131</v>
      </c>
      <c r="AT434" s="225" t="s">
        <v>126</v>
      </c>
      <c r="AU434" s="225" t="s">
        <v>86</v>
      </c>
      <c r="AY434" s="17" t="s">
        <v>124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7" t="s">
        <v>84</v>
      </c>
      <c r="BK434" s="226">
        <f>ROUND(I434*H434,2)</f>
        <v>0</v>
      </c>
      <c r="BL434" s="17" t="s">
        <v>131</v>
      </c>
      <c r="BM434" s="225" t="s">
        <v>515</v>
      </c>
    </row>
    <row r="435" s="2" customFormat="1">
      <c r="A435" s="38"/>
      <c r="B435" s="39"/>
      <c r="C435" s="40"/>
      <c r="D435" s="227" t="s">
        <v>133</v>
      </c>
      <c r="E435" s="40"/>
      <c r="F435" s="228" t="s">
        <v>516</v>
      </c>
      <c r="G435" s="40"/>
      <c r="H435" s="40"/>
      <c r="I435" s="229"/>
      <c r="J435" s="40"/>
      <c r="K435" s="40"/>
      <c r="L435" s="44"/>
      <c r="M435" s="230"/>
      <c r="N435" s="231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133</v>
      </c>
      <c r="AU435" s="17" t="s">
        <v>86</v>
      </c>
    </row>
    <row r="436" s="13" customFormat="1">
      <c r="A436" s="13"/>
      <c r="B436" s="232"/>
      <c r="C436" s="233"/>
      <c r="D436" s="227" t="s">
        <v>135</v>
      </c>
      <c r="E436" s="234" t="s">
        <v>1</v>
      </c>
      <c r="F436" s="235" t="s">
        <v>517</v>
      </c>
      <c r="G436" s="233"/>
      <c r="H436" s="234" t="s">
        <v>1</v>
      </c>
      <c r="I436" s="236"/>
      <c r="J436" s="233"/>
      <c r="K436" s="233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135</v>
      </c>
      <c r="AU436" s="241" t="s">
        <v>86</v>
      </c>
      <c r="AV436" s="13" t="s">
        <v>84</v>
      </c>
      <c r="AW436" s="13" t="s">
        <v>32</v>
      </c>
      <c r="AX436" s="13" t="s">
        <v>76</v>
      </c>
      <c r="AY436" s="241" t="s">
        <v>124</v>
      </c>
    </row>
    <row r="437" s="14" customFormat="1">
      <c r="A437" s="14"/>
      <c r="B437" s="242"/>
      <c r="C437" s="243"/>
      <c r="D437" s="227" t="s">
        <v>135</v>
      </c>
      <c r="E437" s="244" t="s">
        <v>1</v>
      </c>
      <c r="F437" s="245" t="s">
        <v>518</v>
      </c>
      <c r="G437" s="243"/>
      <c r="H437" s="246">
        <v>42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2" t="s">
        <v>135</v>
      </c>
      <c r="AU437" s="252" t="s">
        <v>86</v>
      </c>
      <c r="AV437" s="14" t="s">
        <v>86</v>
      </c>
      <c r="AW437" s="14" t="s">
        <v>32</v>
      </c>
      <c r="AX437" s="14" t="s">
        <v>84</v>
      </c>
      <c r="AY437" s="252" t="s">
        <v>124</v>
      </c>
    </row>
    <row r="438" s="2" customFormat="1" ht="24.15" customHeight="1">
      <c r="A438" s="38"/>
      <c r="B438" s="39"/>
      <c r="C438" s="264" t="s">
        <v>519</v>
      </c>
      <c r="D438" s="264" t="s">
        <v>369</v>
      </c>
      <c r="E438" s="265" t="s">
        <v>520</v>
      </c>
      <c r="F438" s="266" t="s">
        <v>521</v>
      </c>
      <c r="G438" s="267" t="s">
        <v>216</v>
      </c>
      <c r="H438" s="268">
        <v>49.439999999999998</v>
      </c>
      <c r="I438" s="269"/>
      <c r="J438" s="270">
        <f>ROUND(I438*H438,2)</f>
        <v>0</v>
      </c>
      <c r="K438" s="266" t="s">
        <v>140</v>
      </c>
      <c r="L438" s="271"/>
      <c r="M438" s="272" t="s">
        <v>1</v>
      </c>
      <c r="N438" s="273" t="s">
        <v>41</v>
      </c>
      <c r="O438" s="91"/>
      <c r="P438" s="223">
        <f>O438*H438</f>
        <v>0</v>
      </c>
      <c r="Q438" s="223">
        <v>0.0042599999999999999</v>
      </c>
      <c r="R438" s="223">
        <f>Q438*H438</f>
        <v>0.21061439999999998</v>
      </c>
      <c r="S438" s="223">
        <v>0</v>
      </c>
      <c r="T438" s="22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5" t="s">
        <v>197</v>
      </c>
      <c r="AT438" s="225" t="s">
        <v>369</v>
      </c>
      <c r="AU438" s="225" t="s">
        <v>86</v>
      </c>
      <c r="AY438" s="17" t="s">
        <v>124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7" t="s">
        <v>84</v>
      </c>
      <c r="BK438" s="226">
        <f>ROUND(I438*H438,2)</f>
        <v>0</v>
      </c>
      <c r="BL438" s="17" t="s">
        <v>131</v>
      </c>
      <c r="BM438" s="225" t="s">
        <v>522</v>
      </c>
    </row>
    <row r="439" s="2" customFormat="1">
      <c r="A439" s="38"/>
      <c r="B439" s="39"/>
      <c r="C439" s="40"/>
      <c r="D439" s="227" t="s">
        <v>133</v>
      </c>
      <c r="E439" s="40"/>
      <c r="F439" s="228" t="s">
        <v>521</v>
      </c>
      <c r="G439" s="40"/>
      <c r="H439" s="40"/>
      <c r="I439" s="229"/>
      <c r="J439" s="40"/>
      <c r="K439" s="40"/>
      <c r="L439" s="44"/>
      <c r="M439" s="230"/>
      <c r="N439" s="231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133</v>
      </c>
      <c r="AU439" s="17" t="s">
        <v>86</v>
      </c>
    </row>
    <row r="440" s="13" customFormat="1">
      <c r="A440" s="13"/>
      <c r="B440" s="232"/>
      <c r="C440" s="233"/>
      <c r="D440" s="227" t="s">
        <v>135</v>
      </c>
      <c r="E440" s="234" t="s">
        <v>1</v>
      </c>
      <c r="F440" s="235" t="s">
        <v>523</v>
      </c>
      <c r="G440" s="233"/>
      <c r="H440" s="234" t="s">
        <v>1</v>
      </c>
      <c r="I440" s="236"/>
      <c r="J440" s="233"/>
      <c r="K440" s="233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135</v>
      </c>
      <c r="AU440" s="241" t="s">
        <v>86</v>
      </c>
      <c r="AV440" s="13" t="s">
        <v>84</v>
      </c>
      <c r="AW440" s="13" t="s">
        <v>32</v>
      </c>
      <c r="AX440" s="13" t="s">
        <v>76</v>
      </c>
      <c r="AY440" s="241" t="s">
        <v>124</v>
      </c>
    </row>
    <row r="441" s="14" customFormat="1">
      <c r="A441" s="14"/>
      <c r="B441" s="242"/>
      <c r="C441" s="243"/>
      <c r="D441" s="227" t="s">
        <v>135</v>
      </c>
      <c r="E441" s="244" t="s">
        <v>1</v>
      </c>
      <c r="F441" s="245" t="s">
        <v>524</v>
      </c>
      <c r="G441" s="243"/>
      <c r="H441" s="246">
        <v>48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135</v>
      </c>
      <c r="AU441" s="252" t="s">
        <v>86</v>
      </c>
      <c r="AV441" s="14" t="s">
        <v>86</v>
      </c>
      <c r="AW441" s="14" t="s">
        <v>32</v>
      </c>
      <c r="AX441" s="14" t="s">
        <v>84</v>
      </c>
      <c r="AY441" s="252" t="s">
        <v>124</v>
      </c>
    </row>
    <row r="442" s="14" customFormat="1">
      <c r="A442" s="14"/>
      <c r="B442" s="242"/>
      <c r="C442" s="243"/>
      <c r="D442" s="227" t="s">
        <v>135</v>
      </c>
      <c r="E442" s="243"/>
      <c r="F442" s="245" t="s">
        <v>525</v>
      </c>
      <c r="G442" s="243"/>
      <c r="H442" s="246">
        <v>49.439999999999998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135</v>
      </c>
      <c r="AU442" s="252" t="s">
        <v>86</v>
      </c>
      <c r="AV442" s="14" t="s">
        <v>86</v>
      </c>
      <c r="AW442" s="14" t="s">
        <v>4</v>
      </c>
      <c r="AX442" s="14" t="s">
        <v>84</v>
      </c>
      <c r="AY442" s="252" t="s">
        <v>124</v>
      </c>
    </row>
    <row r="443" s="2" customFormat="1" ht="33" customHeight="1">
      <c r="A443" s="38"/>
      <c r="B443" s="39"/>
      <c r="C443" s="214" t="s">
        <v>526</v>
      </c>
      <c r="D443" s="214" t="s">
        <v>126</v>
      </c>
      <c r="E443" s="215" t="s">
        <v>527</v>
      </c>
      <c r="F443" s="216" t="s">
        <v>528</v>
      </c>
      <c r="G443" s="217" t="s">
        <v>407</v>
      </c>
      <c r="H443" s="218">
        <v>56</v>
      </c>
      <c r="I443" s="219"/>
      <c r="J443" s="220">
        <f>ROUND(I443*H443,2)</f>
        <v>0</v>
      </c>
      <c r="K443" s="216" t="s">
        <v>140</v>
      </c>
      <c r="L443" s="44"/>
      <c r="M443" s="221" t="s">
        <v>1</v>
      </c>
      <c r="N443" s="222" t="s">
        <v>41</v>
      </c>
      <c r="O443" s="91"/>
      <c r="P443" s="223">
        <f>O443*H443</f>
        <v>0</v>
      </c>
      <c r="Q443" s="223">
        <v>0</v>
      </c>
      <c r="R443" s="223">
        <f>Q443*H443</f>
        <v>0</v>
      </c>
      <c r="S443" s="223">
        <v>0</v>
      </c>
      <c r="T443" s="22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5" t="s">
        <v>131</v>
      </c>
      <c r="AT443" s="225" t="s">
        <v>126</v>
      </c>
      <c r="AU443" s="225" t="s">
        <v>86</v>
      </c>
      <c r="AY443" s="17" t="s">
        <v>124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7" t="s">
        <v>84</v>
      </c>
      <c r="BK443" s="226">
        <f>ROUND(I443*H443,2)</f>
        <v>0</v>
      </c>
      <c r="BL443" s="17" t="s">
        <v>131</v>
      </c>
      <c r="BM443" s="225" t="s">
        <v>529</v>
      </c>
    </row>
    <row r="444" s="2" customFormat="1">
      <c r="A444" s="38"/>
      <c r="B444" s="39"/>
      <c r="C444" s="40"/>
      <c r="D444" s="227" t="s">
        <v>133</v>
      </c>
      <c r="E444" s="40"/>
      <c r="F444" s="228" t="s">
        <v>530</v>
      </c>
      <c r="G444" s="40"/>
      <c r="H444" s="40"/>
      <c r="I444" s="229"/>
      <c r="J444" s="40"/>
      <c r="K444" s="40"/>
      <c r="L444" s="44"/>
      <c r="M444" s="230"/>
      <c r="N444" s="231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133</v>
      </c>
      <c r="AU444" s="17" t="s">
        <v>86</v>
      </c>
    </row>
    <row r="445" s="13" customFormat="1">
      <c r="A445" s="13"/>
      <c r="B445" s="232"/>
      <c r="C445" s="233"/>
      <c r="D445" s="227" t="s">
        <v>135</v>
      </c>
      <c r="E445" s="234" t="s">
        <v>1</v>
      </c>
      <c r="F445" s="235" t="s">
        <v>531</v>
      </c>
      <c r="G445" s="233"/>
      <c r="H445" s="234" t="s">
        <v>1</v>
      </c>
      <c r="I445" s="236"/>
      <c r="J445" s="233"/>
      <c r="K445" s="233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135</v>
      </c>
      <c r="AU445" s="241" t="s">
        <v>86</v>
      </c>
      <c r="AV445" s="13" t="s">
        <v>84</v>
      </c>
      <c r="AW445" s="13" t="s">
        <v>32</v>
      </c>
      <c r="AX445" s="13" t="s">
        <v>76</v>
      </c>
      <c r="AY445" s="241" t="s">
        <v>124</v>
      </c>
    </row>
    <row r="446" s="14" customFormat="1">
      <c r="A446" s="14"/>
      <c r="B446" s="242"/>
      <c r="C446" s="243"/>
      <c r="D446" s="227" t="s">
        <v>135</v>
      </c>
      <c r="E446" s="244" t="s">
        <v>1</v>
      </c>
      <c r="F446" s="245" t="s">
        <v>256</v>
      </c>
      <c r="G446" s="243"/>
      <c r="H446" s="246">
        <v>44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135</v>
      </c>
      <c r="AU446" s="252" t="s">
        <v>86</v>
      </c>
      <c r="AV446" s="14" t="s">
        <v>86</v>
      </c>
      <c r="AW446" s="14" t="s">
        <v>32</v>
      </c>
      <c r="AX446" s="14" t="s">
        <v>76</v>
      </c>
      <c r="AY446" s="252" t="s">
        <v>124</v>
      </c>
    </row>
    <row r="447" s="13" customFormat="1">
      <c r="A447" s="13"/>
      <c r="B447" s="232"/>
      <c r="C447" s="233"/>
      <c r="D447" s="227" t="s">
        <v>135</v>
      </c>
      <c r="E447" s="234" t="s">
        <v>1</v>
      </c>
      <c r="F447" s="235" t="s">
        <v>532</v>
      </c>
      <c r="G447" s="233"/>
      <c r="H447" s="234" t="s">
        <v>1</v>
      </c>
      <c r="I447" s="236"/>
      <c r="J447" s="233"/>
      <c r="K447" s="233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135</v>
      </c>
      <c r="AU447" s="241" t="s">
        <v>86</v>
      </c>
      <c r="AV447" s="13" t="s">
        <v>84</v>
      </c>
      <c r="AW447" s="13" t="s">
        <v>32</v>
      </c>
      <c r="AX447" s="13" t="s">
        <v>76</v>
      </c>
      <c r="AY447" s="241" t="s">
        <v>124</v>
      </c>
    </row>
    <row r="448" s="14" customFormat="1">
      <c r="A448" s="14"/>
      <c r="B448" s="242"/>
      <c r="C448" s="243"/>
      <c r="D448" s="227" t="s">
        <v>135</v>
      </c>
      <c r="E448" s="244" t="s">
        <v>1</v>
      </c>
      <c r="F448" s="245" t="s">
        <v>8</v>
      </c>
      <c r="G448" s="243"/>
      <c r="H448" s="246">
        <v>12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135</v>
      </c>
      <c r="AU448" s="252" t="s">
        <v>86</v>
      </c>
      <c r="AV448" s="14" t="s">
        <v>86</v>
      </c>
      <c r="AW448" s="14" t="s">
        <v>32</v>
      </c>
      <c r="AX448" s="14" t="s">
        <v>76</v>
      </c>
      <c r="AY448" s="252" t="s">
        <v>124</v>
      </c>
    </row>
    <row r="449" s="15" customFormat="1">
      <c r="A449" s="15"/>
      <c r="B449" s="253"/>
      <c r="C449" s="254"/>
      <c r="D449" s="227" t="s">
        <v>135</v>
      </c>
      <c r="E449" s="255" t="s">
        <v>1</v>
      </c>
      <c r="F449" s="256" t="s">
        <v>154</v>
      </c>
      <c r="G449" s="254"/>
      <c r="H449" s="257">
        <v>56</v>
      </c>
      <c r="I449" s="258"/>
      <c r="J449" s="254"/>
      <c r="K449" s="254"/>
      <c r="L449" s="259"/>
      <c r="M449" s="260"/>
      <c r="N449" s="261"/>
      <c r="O449" s="261"/>
      <c r="P449" s="261"/>
      <c r="Q449" s="261"/>
      <c r="R449" s="261"/>
      <c r="S449" s="261"/>
      <c r="T449" s="26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3" t="s">
        <v>135</v>
      </c>
      <c r="AU449" s="263" t="s">
        <v>86</v>
      </c>
      <c r="AV449" s="15" t="s">
        <v>131</v>
      </c>
      <c r="AW449" s="15" t="s">
        <v>32</v>
      </c>
      <c r="AX449" s="15" t="s">
        <v>84</v>
      </c>
      <c r="AY449" s="263" t="s">
        <v>124</v>
      </c>
    </row>
    <row r="450" s="2" customFormat="1" ht="21.75" customHeight="1">
      <c r="A450" s="38"/>
      <c r="B450" s="39"/>
      <c r="C450" s="264" t="s">
        <v>533</v>
      </c>
      <c r="D450" s="264" t="s">
        <v>369</v>
      </c>
      <c r="E450" s="265" t="s">
        <v>534</v>
      </c>
      <c r="F450" s="266" t="s">
        <v>535</v>
      </c>
      <c r="G450" s="267" t="s">
        <v>407</v>
      </c>
      <c r="H450" s="268">
        <v>44</v>
      </c>
      <c r="I450" s="269"/>
      <c r="J450" s="270">
        <f>ROUND(I450*H450,2)</f>
        <v>0</v>
      </c>
      <c r="K450" s="266" t="s">
        <v>140</v>
      </c>
      <c r="L450" s="271"/>
      <c r="M450" s="272" t="s">
        <v>1</v>
      </c>
      <c r="N450" s="273" t="s">
        <v>41</v>
      </c>
      <c r="O450" s="91"/>
      <c r="P450" s="223">
        <f>O450*H450</f>
        <v>0</v>
      </c>
      <c r="Q450" s="223">
        <v>0.001</v>
      </c>
      <c r="R450" s="223">
        <f>Q450*H450</f>
        <v>0.043999999999999997</v>
      </c>
      <c r="S450" s="223">
        <v>0</v>
      </c>
      <c r="T450" s="22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5" t="s">
        <v>197</v>
      </c>
      <c r="AT450" s="225" t="s">
        <v>369</v>
      </c>
      <c r="AU450" s="225" t="s">
        <v>86</v>
      </c>
      <c r="AY450" s="17" t="s">
        <v>124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7" t="s">
        <v>84</v>
      </c>
      <c r="BK450" s="226">
        <f>ROUND(I450*H450,2)</f>
        <v>0</v>
      </c>
      <c r="BL450" s="17" t="s">
        <v>131</v>
      </c>
      <c r="BM450" s="225" t="s">
        <v>536</v>
      </c>
    </row>
    <row r="451" s="2" customFormat="1">
      <c r="A451" s="38"/>
      <c r="B451" s="39"/>
      <c r="C451" s="40"/>
      <c r="D451" s="227" t="s">
        <v>133</v>
      </c>
      <c r="E451" s="40"/>
      <c r="F451" s="228" t="s">
        <v>535</v>
      </c>
      <c r="G451" s="40"/>
      <c r="H451" s="40"/>
      <c r="I451" s="229"/>
      <c r="J451" s="40"/>
      <c r="K451" s="40"/>
      <c r="L451" s="44"/>
      <c r="M451" s="230"/>
      <c r="N451" s="231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133</v>
      </c>
      <c r="AU451" s="17" t="s">
        <v>86</v>
      </c>
    </row>
    <row r="452" s="2" customFormat="1" ht="21.75" customHeight="1">
      <c r="A452" s="38"/>
      <c r="B452" s="39"/>
      <c r="C452" s="264" t="s">
        <v>537</v>
      </c>
      <c r="D452" s="264" t="s">
        <v>369</v>
      </c>
      <c r="E452" s="265" t="s">
        <v>538</v>
      </c>
      <c r="F452" s="266" t="s">
        <v>539</v>
      </c>
      <c r="G452" s="267" t="s">
        <v>407</v>
      </c>
      <c r="H452" s="268">
        <v>12</v>
      </c>
      <c r="I452" s="269"/>
      <c r="J452" s="270">
        <f>ROUND(I452*H452,2)</f>
        <v>0</v>
      </c>
      <c r="K452" s="266" t="s">
        <v>140</v>
      </c>
      <c r="L452" s="271"/>
      <c r="M452" s="272" t="s">
        <v>1</v>
      </c>
      <c r="N452" s="273" t="s">
        <v>41</v>
      </c>
      <c r="O452" s="91"/>
      <c r="P452" s="223">
        <f>O452*H452</f>
        <v>0</v>
      </c>
      <c r="Q452" s="223">
        <v>0.0011999999999999999</v>
      </c>
      <c r="R452" s="223">
        <f>Q452*H452</f>
        <v>0.0144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197</v>
      </c>
      <c r="AT452" s="225" t="s">
        <v>369</v>
      </c>
      <c r="AU452" s="225" t="s">
        <v>86</v>
      </c>
      <c r="AY452" s="17" t="s">
        <v>124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84</v>
      </c>
      <c r="BK452" s="226">
        <f>ROUND(I452*H452,2)</f>
        <v>0</v>
      </c>
      <c r="BL452" s="17" t="s">
        <v>131</v>
      </c>
      <c r="BM452" s="225" t="s">
        <v>540</v>
      </c>
    </row>
    <row r="453" s="2" customFormat="1">
      <c r="A453" s="38"/>
      <c r="B453" s="39"/>
      <c r="C453" s="40"/>
      <c r="D453" s="227" t="s">
        <v>133</v>
      </c>
      <c r="E453" s="40"/>
      <c r="F453" s="228" t="s">
        <v>539</v>
      </c>
      <c r="G453" s="40"/>
      <c r="H453" s="40"/>
      <c r="I453" s="229"/>
      <c r="J453" s="40"/>
      <c r="K453" s="40"/>
      <c r="L453" s="44"/>
      <c r="M453" s="230"/>
      <c r="N453" s="231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133</v>
      </c>
      <c r="AU453" s="17" t="s">
        <v>86</v>
      </c>
    </row>
    <row r="454" s="2" customFormat="1" ht="33" customHeight="1">
      <c r="A454" s="38"/>
      <c r="B454" s="39"/>
      <c r="C454" s="214" t="s">
        <v>541</v>
      </c>
      <c r="D454" s="214" t="s">
        <v>126</v>
      </c>
      <c r="E454" s="215" t="s">
        <v>542</v>
      </c>
      <c r="F454" s="216" t="s">
        <v>543</v>
      </c>
      <c r="G454" s="217" t="s">
        <v>407</v>
      </c>
      <c r="H454" s="218">
        <v>76</v>
      </c>
      <c r="I454" s="219"/>
      <c r="J454" s="220">
        <f>ROUND(I454*H454,2)</f>
        <v>0</v>
      </c>
      <c r="K454" s="216" t="s">
        <v>140</v>
      </c>
      <c r="L454" s="44"/>
      <c r="M454" s="221" t="s">
        <v>1</v>
      </c>
      <c r="N454" s="222" t="s">
        <v>41</v>
      </c>
      <c r="O454" s="91"/>
      <c r="P454" s="223">
        <f>O454*H454</f>
        <v>0</v>
      </c>
      <c r="Q454" s="223">
        <v>0</v>
      </c>
      <c r="R454" s="223">
        <f>Q454*H454</f>
        <v>0</v>
      </c>
      <c r="S454" s="223">
        <v>0</v>
      </c>
      <c r="T454" s="22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5" t="s">
        <v>131</v>
      </c>
      <c r="AT454" s="225" t="s">
        <v>126</v>
      </c>
      <c r="AU454" s="225" t="s">
        <v>86</v>
      </c>
      <c r="AY454" s="17" t="s">
        <v>124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7" t="s">
        <v>84</v>
      </c>
      <c r="BK454" s="226">
        <f>ROUND(I454*H454,2)</f>
        <v>0</v>
      </c>
      <c r="BL454" s="17" t="s">
        <v>131</v>
      </c>
      <c r="BM454" s="225" t="s">
        <v>544</v>
      </c>
    </row>
    <row r="455" s="2" customFormat="1">
      <c r="A455" s="38"/>
      <c r="B455" s="39"/>
      <c r="C455" s="40"/>
      <c r="D455" s="227" t="s">
        <v>133</v>
      </c>
      <c r="E455" s="40"/>
      <c r="F455" s="228" t="s">
        <v>545</v>
      </c>
      <c r="G455" s="40"/>
      <c r="H455" s="40"/>
      <c r="I455" s="229"/>
      <c r="J455" s="40"/>
      <c r="K455" s="40"/>
      <c r="L455" s="44"/>
      <c r="M455" s="230"/>
      <c r="N455" s="231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133</v>
      </c>
      <c r="AU455" s="17" t="s">
        <v>86</v>
      </c>
    </row>
    <row r="456" s="13" customFormat="1">
      <c r="A456" s="13"/>
      <c r="B456" s="232"/>
      <c r="C456" s="233"/>
      <c r="D456" s="227" t="s">
        <v>135</v>
      </c>
      <c r="E456" s="234" t="s">
        <v>1</v>
      </c>
      <c r="F456" s="235" t="s">
        <v>546</v>
      </c>
      <c r="G456" s="233"/>
      <c r="H456" s="234" t="s">
        <v>1</v>
      </c>
      <c r="I456" s="236"/>
      <c r="J456" s="233"/>
      <c r="K456" s="233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135</v>
      </c>
      <c r="AU456" s="241" t="s">
        <v>86</v>
      </c>
      <c r="AV456" s="13" t="s">
        <v>84</v>
      </c>
      <c r="AW456" s="13" t="s">
        <v>32</v>
      </c>
      <c r="AX456" s="13" t="s">
        <v>76</v>
      </c>
      <c r="AY456" s="241" t="s">
        <v>124</v>
      </c>
    </row>
    <row r="457" s="14" customFormat="1">
      <c r="A457" s="14"/>
      <c r="B457" s="242"/>
      <c r="C457" s="243"/>
      <c r="D457" s="227" t="s">
        <v>135</v>
      </c>
      <c r="E457" s="244" t="s">
        <v>1</v>
      </c>
      <c r="F457" s="245" t="s">
        <v>256</v>
      </c>
      <c r="G457" s="243"/>
      <c r="H457" s="246">
        <v>44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135</v>
      </c>
      <c r="AU457" s="252" t="s">
        <v>86</v>
      </c>
      <c r="AV457" s="14" t="s">
        <v>86</v>
      </c>
      <c r="AW457" s="14" t="s">
        <v>32</v>
      </c>
      <c r="AX457" s="14" t="s">
        <v>76</v>
      </c>
      <c r="AY457" s="252" t="s">
        <v>124</v>
      </c>
    </row>
    <row r="458" s="13" customFormat="1">
      <c r="A458" s="13"/>
      <c r="B458" s="232"/>
      <c r="C458" s="233"/>
      <c r="D458" s="227" t="s">
        <v>135</v>
      </c>
      <c r="E458" s="234" t="s">
        <v>1</v>
      </c>
      <c r="F458" s="235" t="s">
        <v>547</v>
      </c>
      <c r="G458" s="233"/>
      <c r="H458" s="234" t="s">
        <v>1</v>
      </c>
      <c r="I458" s="236"/>
      <c r="J458" s="233"/>
      <c r="K458" s="233"/>
      <c r="L458" s="237"/>
      <c r="M458" s="238"/>
      <c r="N458" s="239"/>
      <c r="O458" s="239"/>
      <c r="P458" s="239"/>
      <c r="Q458" s="239"/>
      <c r="R458" s="239"/>
      <c r="S458" s="239"/>
      <c r="T458" s="24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1" t="s">
        <v>135</v>
      </c>
      <c r="AU458" s="241" t="s">
        <v>86</v>
      </c>
      <c r="AV458" s="13" t="s">
        <v>84</v>
      </c>
      <c r="AW458" s="13" t="s">
        <v>32</v>
      </c>
      <c r="AX458" s="13" t="s">
        <v>76</v>
      </c>
      <c r="AY458" s="241" t="s">
        <v>124</v>
      </c>
    </row>
    <row r="459" s="14" customFormat="1">
      <c r="A459" s="14"/>
      <c r="B459" s="242"/>
      <c r="C459" s="243"/>
      <c r="D459" s="227" t="s">
        <v>135</v>
      </c>
      <c r="E459" s="244" t="s">
        <v>1</v>
      </c>
      <c r="F459" s="245" t="s">
        <v>394</v>
      </c>
      <c r="G459" s="243"/>
      <c r="H459" s="246">
        <v>32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135</v>
      </c>
      <c r="AU459" s="252" t="s">
        <v>86</v>
      </c>
      <c r="AV459" s="14" t="s">
        <v>86</v>
      </c>
      <c r="AW459" s="14" t="s">
        <v>32</v>
      </c>
      <c r="AX459" s="14" t="s">
        <v>76</v>
      </c>
      <c r="AY459" s="252" t="s">
        <v>124</v>
      </c>
    </row>
    <row r="460" s="15" customFormat="1">
      <c r="A460" s="15"/>
      <c r="B460" s="253"/>
      <c r="C460" s="254"/>
      <c r="D460" s="227" t="s">
        <v>135</v>
      </c>
      <c r="E460" s="255" t="s">
        <v>1</v>
      </c>
      <c r="F460" s="256" t="s">
        <v>154</v>
      </c>
      <c r="G460" s="254"/>
      <c r="H460" s="257">
        <v>76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3" t="s">
        <v>135</v>
      </c>
      <c r="AU460" s="263" t="s">
        <v>86</v>
      </c>
      <c r="AV460" s="15" t="s">
        <v>131</v>
      </c>
      <c r="AW460" s="15" t="s">
        <v>32</v>
      </c>
      <c r="AX460" s="15" t="s">
        <v>84</v>
      </c>
      <c r="AY460" s="263" t="s">
        <v>124</v>
      </c>
    </row>
    <row r="461" s="2" customFormat="1" ht="16.5" customHeight="1">
      <c r="A461" s="38"/>
      <c r="B461" s="39"/>
      <c r="C461" s="264" t="s">
        <v>548</v>
      </c>
      <c r="D461" s="264" t="s">
        <v>369</v>
      </c>
      <c r="E461" s="265" t="s">
        <v>549</v>
      </c>
      <c r="F461" s="266" t="s">
        <v>550</v>
      </c>
      <c r="G461" s="267" t="s">
        <v>407</v>
      </c>
      <c r="H461" s="268">
        <v>44</v>
      </c>
      <c r="I461" s="269"/>
      <c r="J461" s="270">
        <f>ROUND(I461*H461,2)</f>
        <v>0</v>
      </c>
      <c r="K461" s="266" t="s">
        <v>140</v>
      </c>
      <c r="L461" s="271"/>
      <c r="M461" s="272" t="s">
        <v>1</v>
      </c>
      <c r="N461" s="273" t="s">
        <v>41</v>
      </c>
      <c r="O461" s="91"/>
      <c r="P461" s="223">
        <f>O461*H461</f>
        <v>0</v>
      </c>
      <c r="Q461" s="223">
        <v>0.001</v>
      </c>
      <c r="R461" s="223">
        <f>Q461*H461</f>
        <v>0.043999999999999997</v>
      </c>
      <c r="S461" s="223">
        <v>0</v>
      </c>
      <c r="T461" s="22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5" t="s">
        <v>197</v>
      </c>
      <c r="AT461" s="225" t="s">
        <v>369</v>
      </c>
      <c r="AU461" s="225" t="s">
        <v>86</v>
      </c>
      <c r="AY461" s="17" t="s">
        <v>124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7" t="s">
        <v>84</v>
      </c>
      <c r="BK461" s="226">
        <f>ROUND(I461*H461,2)</f>
        <v>0</v>
      </c>
      <c r="BL461" s="17" t="s">
        <v>131</v>
      </c>
      <c r="BM461" s="225" t="s">
        <v>551</v>
      </c>
    </row>
    <row r="462" s="2" customFormat="1">
      <c r="A462" s="38"/>
      <c r="B462" s="39"/>
      <c r="C462" s="40"/>
      <c r="D462" s="227" t="s">
        <v>133</v>
      </c>
      <c r="E462" s="40"/>
      <c r="F462" s="228" t="s">
        <v>550</v>
      </c>
      <c r="G462" s="40"/>
      <c r="H462" s="40"/>
      <c r="I462" s="229"/>
      <c r="J462" s="40"/>
      <c r="K462" s="40"/>
      <c r="L462" s="44"/>
      <c r="M462" s="230"/>
      <c r="N462" s="231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133</v>
      </c>
      <c r="AU462" s="17" t="s">
        <v>86</v>
      </c>
    </row>
    <row r="463" s="2" customFormat="1" ht="16.5" customHeight="1">
      <c r="A463" s="38"/>
      <c r="B463" s="39"/>
      <c r="C463" s="264" t="s">
        <v>552</v>
      </c>
      <c r="D463" s="264" t="s">
        <v>369</v>
      </c>
      <c r="E463" s="265" t="s">
        <v>553</v>
      </c>
      <c r="F463" s="266" t="s">
        <v>554</v>
      </c>
      <c r="G463" s="267" t="s">
        <v>407</v>
      </c>
      <c r="H463" s="268">
        <v>32</v>
      </c>
      <c r="I463" s="269"/>
      <c r="J463" s="270">
        <f>ROUND(I463*H463,2)</f>
        <v>0</v>
      </c>
      <c r="K463" s="266" t="s">
        <v>1</v>
      </c>
      <c r="L463" s="271"/>
      <c r="M463" s="272" t="s">
        <v>1</v>
      </c>
      <c r="N463" s="273" t="s">
        <v>41</v>
      </c>
      <c r="O463" s="91"/>
      <c r="P463" s="223">
        <f>O463*H463</f>
        <v>0</v>
      </c>
      <c r="Q463" s="223">
        <v>0</v>
      </c>
      <c r="R463" s="223">
        <f>Q463*H463</f>
        <v>0</v>
      </c>
      <c r="S463" s="223">
        <v>0</v>
      </c>
      <c r="T463" s="22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5" t="s">
        <v>197</v>
      </c>
      <c r="AT463" s="225" t="s">
        <v>369</v>
      </c>
      <c r="AU463" s="225" t="s">
        <v>86</v>
      </c>
      <c r="AY463" s="17" t="s">
        <v>124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7" t="s">
        <v>84</v>
      </c>
      <c r="BK463" s="226">
        <f>ROUND(I463*H463,2)</f>
        <v>0</v>
      </c>
      <c r="BL463" s="17" t="s">
        <v>131</v>
      </c>
      <c r="BM463" s="225" t="s">
        <v>555</v>
      </c>
    </row>
    <row r="464" s="2" customFormat="1">
      <c r="A464" s="38"/>
      <c r="B464" s="39"/>
      <c r="C464" s="40"/>
      <c r="D464" s="227" t="s">
        <v>133</v>
      </c>
      <c r="E464" s="40"/>
      <c r="F464" s="228" t="s">
        <v>554</v>
      </c>
      <c r="G464" s="40"/>
      <c r="H464" s="40"/>
      <c r="I464" s="229"/>
      <c r="J464" s="40"/>
      <c r="K464" s="40"/>
      <c r="L464" s="44"/>
      <c r="M464" s="230"/>
      <c r="N464" s="231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133</v>
      </c>
      <c r="AU464" s="17" t="s">
        <v>86</v>
      </c>
    </row>
    <row r="465" s="2" customFormat="1" ht="24.15" customHeight="1">
      <c r="A465" s="38"/>
      <c r="B465" s="39"/>
      <c r="C465" s="214" t="s">
        <v>556</v>
      </c>
      <c r="D465" s="214" t="s">
        <v>126</v>
      </c>
      <c r="E465" s="215" t="s">
        <v>557</v>
      </c>
      <c r="F465" s="216" t="s">
        <v>558</v>
      </c>
      <c r="G465" s="217" t="s">
        <v>407</v>
      </c>
      <c r="H465" s="218">
        <v>12</v>
      </c>
      <c r="I465" s="219"/>
      <c r="J465" s="220">
        <f>ROUND(I465*H465,2)</f>
        <v>0</v>
      </c>
      <c r="K465" s="216" t="s">
        <v>559</v>
      </c>
      <c r="L465" s="44"/>
      <c r="M465" s="221" t="s">
        <v>1</v>
      </c>
      <c r="N465" s="222" t="s">
        <v>41</v>
      </c>
      <c r="O465" s="91"/>
      <c r="P465" s="223">
        <f>O465*H465</f>
        <v>0</v>
      </c>
      <c r="Q465" s="223">
        <v>1.0000000000000001E-05</v>
      </c>
      <c r="R465" s="223">
        <f>Q465*H465</f>
        <v>0.00012000000000000002</v>
      </c>
      <c r="S465" s="223">
        <v>0</v>
      </c>
      <c r="T465" s="22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5" t="s">
        <v>131</v>
      </c>
      <c r="AT465" s="225" t="s">
        <v>126</v>
      </c>
      <c r="AU465" s="225" t="s">
        <v>86</v>
      </c>
      <c r="AY465" s="17" t="s">
        <v>124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7" t="s">
        <v>84</v>
      </c>
      <c r="BK465" s="226">
        <f>ROUND(I465*H465,2)</f>
        <v>0</v>
      </c>
      <c r="BL465" s="17" t="s">
        <v>131</v>
      </c>
      <c r="BM465" s="225" t="s">
        <v>560</v>
      </c>
    </row>
    <row r="466" s="2" customFormat="1">
      <c r="A466" s="38"/>
      <c r="B466" s="39"/>
      <c r="C466" s="40"/>
      <c r="D466" s="227" t="s">
        <v>133</v>
      </c>
      <c r="E466" s="40"/>
      <c r="F466" s="228" t="s">
        <v>561</v>
      </c>
      <c r="G466" s="40"/>
      <c r="H466" s="40"/>
      <c r="I466" s="229"/>
      <c r="J466" s="40"/>
      <c r="K466" s="40"/>
      <c r="L466" s="44"/>
      <c r="M466" s="230"/>
      <c r="N466" s="231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133</v>
      </c>
      <c r="AU466" s="17" t="s">
        <v>86</v>
      </c>
    </row>
    <row r="467" s="2" customFormat="1" ht="37.8" customHeight="1">
      <c r="A467" s="38"/>
      <c r="B467" s="39"/>
      <c r="C467" s="264" t="s">
        <v>562</v>
      </c>
      <c r="D467" s="264" t="s">
        <v>369</v>
      </c>
      <c r="E467" s="265" t="s">
        <v>563</v>
      </c>
      <c r="F467" s="266" t="s">
        <v>564</v>
      </c>
      <c r="G467" s="267" t="s">
        <v>407</v>
      </c>
      <c r="H467" s="268">
        <v>12</v>
      </c>
      <c r="I467" s="269"/>
      <c r="J467" s="270">
        <f>ROUND(I467*H467,2)</f>
        <v>0</v>
      </c>
      <c r="K467" s="266" t="s">
        <v>1</v>
      </c>
      <c r="L467" s="271"/>
      <c r="M467" s="272" t="s">
        <v>1</v>
      </c>
      <c r="N467" s="273" t="s">
        <v>41</v>
      </c>
      <c r="O467" s="91"/>
      <c r="P467" s="223">
        <f>O467*H467</f>
        <v>0</v>
      </c>
      <c r="Q467" s="223">
        <v>0.014999999999999999</v>
      </c>
      <c r="R467" s="223">
        <f>Q467*H467</f>
        <v>0.17999999999999999</v>
      </c>
      <c r="S467" s="223">
        <v>0</v>
      </c>
      <c r="T467" s="224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5" t="s">
        <v>197</v>
      </c>
      <c r="AT467" s="225" t="s">
        <v>369</v>
      </c>
      <c r="AU467" s="225" t="s">
        <v>86</v>
      </c>
      <c r="AY467" s="17" t="s">
        <v>124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7" t="s">
        <v>84</v>
      </c>
      <c r="BK467" s="226">
        <f>ROUND(I467*H467,2)</f>
        <v>0</v>
      </c>
      <c r="BL467" s="17" t="s">
        <v>131</v>
      </c>
      <c r="BM467" s="225" t="s">
        <v>565</v>
      </c>
    </row>
    <row r="468" s="2" customFormat="1">
      <c r="A468" s="38"/>
      <c r="B468" s="39"/>
      <c r="C468" s="40"/>
      <c r="D468" s="227" t="s">
        <v>133</v>
      </c>
      <c r="E468" s="40"/>
      <c r="F468" s="228" t="s">
        <v>564</v>
      </c>
      <c r="G468" s="40"/>
      <c r="H468" s="40"/>
      <c r="I468" s="229"/>
      <c r="J468" s="40"/>
      <c r="K468" s="40"/>
      <c r="L468" s="44"/>
      <c r="M468" s="230"/>
      <c r="N468" s="231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133</v>
      </c>
      <c r="AU468" s="17" t="s">
        <v>86</v>
      </c>
    </row>
    <row r="469" s="2" customFormat="1" ht="24.15" customHeight="1">
      <c r="A469" s="38"/>
      <c r="B469" s="39"/>
      <c r="C469" s="214" t="s">
        <v>566</v>
      </c>
      <c r="D469" s="214" t="s">
        <v>126</v>
      </c>
      <c r="E469" s="215" t="s">
        <v>567</v>
      </c>
      <c r="F469" s="216" t="s">
        <v>568</v>
      </c>
      <c r="G469" s="217" t="s">
        <v>407</v>
      </c>
      <c r="H469" s="218">
        <v>44</v>
      </c>
      <c r="I469" s="219"/>
      <c r="J469" s="220">
        <f>ROUND(I469*H469,2)</f>
        <v>0</v>
      </c>
      <c r="K469" s="216" t="s">
        <v>140</v>
      </c>
      <c r="L469" s="44"/>
      <c r="M469" s="221" t="s">
        <v>1</v>
      </c>
      <c r="N469" s="222" t="s">
        <v>41</v>
      </c>
      <c r="O469" s="91"/>
      <c r="P469" s="223">
        <f>O469*H469</f>
        <v>0</v>
      </c>
      <c r="Q469" s="223">
        <v>0.12526000000000001</v>
      </c>
      <c r="R469" s="223">
        <f>Q469*H469</f>
        <v>5.5114400000000003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131</v>
      </c>
      <c r="AT469" s="225" t="s">
        <v>126</v>
      </c>
      <c r="AU469" s="225" t="s">
        <v>86</v>
      </c>
      <c r="AY469" s="17" t="s">
        <v>124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84</v>
      </c>
      <c r="BK469" s="226">
        <f>ROUND(I469*H469,2)</f>
        <v>0</v>
      </c>
      <c r="BL469" s="17" t="s">
        <v>131</v>
      </c>
      <c r="BM469" s="225" t="s">
        <v>569</v>
      </c>
    </row>
    <row r="470" s="2" customFormat="1">
      <c r="A470" s="38"/>
      <c r="B470" s="39"/>
      <c r="C470" s="40"/>
      <c r="D470" s="227" t="s">
        <v>133</v>
      </c>
      <c r="E470" s="40"/>
      <c r="F470" s="228" t="s">
        <v>570</v>
      </c>
      <c r="G470" s="40"/>
      <c r="H470" s="40"/>
      <c r="I470" s="229"/>
      <c r="J470" s="40"/>
      <c r="K470" s="40"/>
      <c r="L470" s="44"/>
      <c r="M470" s="230"/>
      <c r="N470" s="231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133</v>
      </c>
      <c r="AU470" s="17" t="s">
        <v>86</v>
      </c>
    </row>
    <row r="471" s="14" customFormat="1">
      <c r="A471" s="14"/>
      <c r="B471" s="242"/>
      <c r="C471" s="243"/>
      <c r="D471" s="227" t="s">
        <v>135</v>
      </c>
      <c r="E471" s="244" t="s">
        <v>1</v>
      </c>
      <c r="F471" s="245" t="s">
        <v>571</v>
      </c>
      <c r="G471" s="243"/>
      <c r="H471" s="246">
        <v>44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2" t="s">
        <v>135</v>
      </c>
      <c r="AU471" s="252" t="s">
        <v>86</v>
      </c>
      <c r="AV471" s="14" t="s">
        <v>86</v>
      </c>
      <c r="AW471" s="14" t="s">
        <v>32</v>
      </c>
      <c r="AX471" s="14" t="s">
        <v>84</v>
      </c>
      <c r="AY471" s="252" t="s">
        <v>124</v>
      </c>
    </row>
    <row r="472" s="2" customFormat="1" ht="21.75" customHeight="1">
      <c r="A472" s="38"/>
      <c r="B472" s="39"/>
      <c r="C472" s="264" t="s">
        <v>572</v>
      </c>
      <c r="D472" s="264" t="s">
        <v>369</v>
      </c>
      <c r="E472" s="265" t="s">
        <v>573</v>
      </c>
      <c r="F472" s="266" t="s">
        <v>574</v>
      </c>
      <c r="G472" s="267" t="s">
        <v>407</v>
      </c>
      <c r="H472" s="268">
        <v>44</v>
      </c>
      <c r="I472" s="269"/>
      <c r="J472" s="270">
        <f>ROUND(I472*H472,2)</f>
        <v>0</v>
      </c>
      <c r="K472" s="266" t="s">
        <v>140</v>
      </c>
      <c r="L472" s="271"/>
      <c r="M472" s="272" t="s">
        <v>1</v>
      </c>
      <c r="N472" s="273" t="s">
        <v>41</v>
      </c>
      <c r="O472" s="91"/>
      <c r="P472" s="223">
        <f>O472*H472</f>
        <v>0</v>
      </c>
      <c r="Q472" s="223">
        <v>0.17499999999999999</v>
      </c>
      <c r="R472" s="223">
        <f>Q472*H472</f>
        <v>7.6999999999999993</v>
      </c>
      <c r="S472" s="223">
        <v>0</v>
      </c>
      <c r="T472" s="22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5" t="s">
        <v>197</v>
      </c>
      <c r="AT472" s="225" t="s">
        <v>369</v>
      </c>
      <c r="AU472" s="225" t="s">
        <v>86</v>
      </c>
      <c r="AY472" s="17" t="s">
        <v>124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7" t="s">
        <v>84</v>
      </c>
      <c r="BK472" s="226">
        <f>ROUND(I472*H472,2)</f>
        <v>0</v>
      </c>
      <c r="BL472" s="17" t="s">
        <v>131</v>
      </c>
      <c r="BM472" s="225" t="s">
        <v>575</v>
      </c>
    </row>
    <row r="473" s="2" customFormat="1">
      <c r="A473" s="38"/>
      <c r="B473" s="39"/>
      <c r="C473" s="40"/>
      <c r="D473" s="227" t="s">
        <v>133</v>
      </c>
      <c r="E473" s="40"/>
      <c r="F473" s="228" t="s">
        <v>574</v>
      </c>
      <c r="G473" s="40"/>
      <c r="H473" s="40"/>
      <c r="I473" s="229"/>
      <c r="J473" s="40"/>
      <c r="K473" s="40"/>
      <c r="L473" s="44"/>
      <c r="M473" s="230"/>
      <c r="N473" s="231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133</v>
      </c>
      <c r="AU473" s="17" t="s">
        <v>86</v>
      </c>
    </row>
    <row r="474" s="2" customFormat="1" ht="24.15" customHeight="1">
      <c r="A474" s="38"/>
      <c r="B474" s="39"/>
      <c r="C474" s="214" t="s">
        <v>576</v>
      </c>
      <c r="D474" s="214" t="s">
        <v>126</v>
      </c>
      <c r="E474" s="215" t="s">
        <v>577</v>
      </c>
      <c r="F474" s="216" t="s">
        <v>578</v>
      </c>
      <c r="G474" s="217" t="s">
        <v>407</v>
      </c>
      <c r="H474" s="218">
        <v>44</v>
      </c>
      <c r="I474" s="219"/>
      <c r="J474" s="220">
        <f>ROUND(I474*H474,2)</f>
        <v>0</v>
      </c>
      <c r="K474" s="216" t="s">
        <v>140</v>
      </c>
      <c r="L474" s="44"/>
      <c r="M474" s="221" t="s">
        <v>1</v>
      </c>
      <c r="N474" s="222" t="s">
        <v>41</v>
      </c>
      <c r="O474" s="91"/>
      <c r="P474" s="223">
        <f>O474*H474</f>
        <v>0</v>
      </c>
      <c r="Q474" s="223">
        <v>0.030759999999999999</v>
      </c>
      <c r="R474" s="223">
        <f>Q474*H474</f>
        <v>1.35344</v>
      </c>
      <c r="S474" s="223">
        <v>0</v>
      </c>
      <c r="T474" s="22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5" t="s">
        <v>131</v>
      </c>
      <c r="AT474" s="225" t="s">
        <v>126</v>
      </c>
      <c r="AU474" s="225" t="s">
        <v>86</v>
      </c>
      <c r="AY474" s="17" t="s">
        <v>124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7" t="s">
        <v>84</v>
      </c>
      <c r="BK474" s="226">
        <f>ROUND(I474*H474,2)</f>
        <v>0</v>
      </c>
      <c r="BL474" s="17" t="s">
        <v>131</v>
      </c>
      <c r="BM474" s="225" t="s">
        <v>579</v>
      </c>
    </row>
    <row r="475" s="2" customFormat="1">
      <c r="A475" s="38"/>
      <c r="B475" s="39"/>
      <c r="C475" s="40"/>
      <c r="D475" s="227" t="s">
        <v>133</v>
      </c>
      <c r="E475" s="40"/>
      <c r="F475" s="228" t="s">
        <v>580</v>
      </c>
      <c r="G475" s="40"/>
      <c r="H475" s="40"/>
      <c r="I475" s="229"/>
      <c r="J475" s="40"/>
      <c r="K475" s="40"/>
      <c r="L475" s="44"/>
      <c r="M475" s="230"/>
      <c r="N475" s="231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133</v>
      </c>
      <c r="AU475" s="17" t="s">
        <v>86</v>
      </c>
    </row>
    <row r="476" s="2" customFormat="1" ht="24.15" customHeight="1">
      <c r="A476" s="38"/>
      <c r="B476" s="39"/>
      <c r="C476" s="264" t="s">
        <v>581</v>
      </c>
      <c r="D476" s="264" t="s">
        <v>369</v>
      </c>
      <c r="E476" s="265" t="s">
        <v>582</v>
      </c>
      <c r="F476" s="266" t="s">
        <v>583</v>
      </c>
      <c r="G476" s="267" t="s">
        <v>407</v>
      </c>
      <c r="H476" s="268">
        <v>44</v>
      </c>
      <c r="I476" s="269"/>
      <c r="J476" s="270">
        <f>ROUND(I476*H476,2)</f>
        <v>0</v>
      </c>
      <c r="K476" s="266" t="s">
        <v>140</v>
      </c>
      <c r="L476" s="271"/>
      <c r="M476" s="272" t="s">
        <v>1</v>
      </c>
      <c r="N476" s="273" t="s">
        <v>41</v>
      </c>
      <c r="O476" s="91"/>
      <c r="P476" s="223">
        <f>O476*H476</f>
        <v>0</v>
      </c>
      <c r="Q476" s="223">
        <v>0.070000000000000007</v>
      </c>
      <c r="R476" s="223">
        <f>Q476*H476</f>
        <v>3.0800000000000001</v>
      </c>
      <c r="S476" s="223">
        <v>0</v>
      </c>
      <c r="T476" s="22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5" t="s">
        <v>197</v>
      </c>
      <c r="AT476" s="225" t="s">
        <v>369</v>
      </c>
      <c r="AU476" s="225" t="s">
        <v>86</v>
      </c>
      <c r="AY476" s="17" t="s">
        <v>124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7" t="s">
        <v>84</v>
      </c>
      <c r="BK476" s="226">
        <f>ROUND(I476*H476,2)</f>
        <v>0</v>
      </c>
      <c r="BL476" s="17" t="s">
        <v>131</v>
      </c>
      <c r="BM476" s="225" t="s">
        <v>584</v>
      </c>
    </row>
    <row r="477" s="2" customFormat="1">
      <c r="A477" s="38"/>
      <c r="B477" s="39"/>
      <c r="C477" s="40"/>
      <c r="D477" s="227" t="s">
        <v>133</v>
      </c>
      <c r="E477" s="40"/>
      <c r="F477" s="228" t="s">
        <v>583</v>
      </c>
      <c r="G477" s="40"/>
      <c r="H477" s="40"/>
      <c r="I477" s="229"/>
      <c r="J477" s="40"/>
      <c r="K477" s="40"/>
      <c r="L477" s="44"/>
      <c r="M477" s="230"/>
      <c r="N477" s="231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133</v>
      </c>
      <c r="AU477" s="17" t="s">
        <v>86</v>
      </c>
    </row>
    <row r="478" s="2" customFormat="1" ht="24.15" customHeight="1">
      <c r="A478" s="38"/>
      <c r="B478" s="39"/>
      <c r="C478" s="214" t="s">
        <v>585</v>
      </c>
      <c r="D478" s="214" t="s">
        <v>126</v>
      </c>
      <c r="E478" s="215" t="s">
        <v>586</v>
      </c>
      <c r="F478" s="216" t="s">
        <v>587</v>
      </c>
      <c r="G478" s="217" t="s">
        <v>407</v>
      </c>
      <c r="H478" s="218">
        <v>44</v>
      </c>
      <c r="I478" s="219"/>
      <c r="J478" s="220">
        <f>ROUND(I478*H478,2)</f>
        <v>0</v>
      </c>
      <c r="K478" s="216" t="s">
        <v>140</v>
      </c>
      <c r="L478" s="44"/>
      <c r="M478" s="221" t="s">
        <v>1</v>
      </c>
      <c r="N478" s="222" t="s">
        <v>41</v>
      </c>
      <c r="O478" s="91"/>
      <c r="P478" s="223">
        <f>O478*H478</f>
        <v>0</v>
      </c>
      <c r="Q478" s="223">
        <v>0.030759999999999999</v>
      </c>
      <c r="R478" s="223">
        <f>Q478*H478</f>
        <v>1.35344</v>
      </c>
      <c r="S478" s="223">
        <v>0</v>
      </c>
      <c r="T478" s="22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5" t="s">
        <v>131</v>
      </c>
      <c r="AT478" s="225" t="s">
        <v>126</v>
      </c>
      <c r="AU478" s="225" t="s">
        <v>86</v>
      </c>
      <c r="AY478" s="17" t="s">
        <v>124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7" t="s">
        <v>84</v>
      </c>
      <c r="BK478" s="226">
        <f>ROUND(I478*H478,2)</f>
        <v>0</v>
      </c>
      <c r="BL478" s="17" t="s">
        <v>131</v>
      </c>
      <c r="BM478" s="225" t="s">
        <v>588</v>
      </c>
    </row>
    <row r="479" s="2" customFormat="1">
      <c r="A479" s="38"/>
      <c r="B479" s="39"/>
      <c r="C479" s="40"/>
      <c r="D479" s="227" t="s">
        <v>133</v>
      </c>
      <c r="E479" s="40"/>
      <c r="F479" s="228" t="s">
        <v>589</v>
      </c>
      <c r="G479" s="40"/>
      <c r="H479" s="40"/>
      <c r="I479" s="229"/>
      <c r="J479" s="40"/>
      <c r="K479" s="40"/>
      <c r="L479" s="44"/>
      <c r="M479" s="230"/>
      <c r="N479" s="231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133</v>
      </c>
      <c r="AU479" s="17" t="s">
        <v>86</v>
      </c>
    </row>
    <row r="480" s="2" customFormat="1" ht="24.15" customHeight="1">
      <c r="A480" s="38"/>
      <c r="B480" s="39"/>
      <c r="C480" s="264" t="s">
        <v>590</v>
      </c>
      <c r="D480" s="264" t="s">
        <v>369</v>
      </c>
      <c r="E480" s="265" t="s">
        <v>591</v>
      </c>
      <c r="F480" s="266" t="s">
        <v>592</v>
      </c>
      <c r="G480" s="267" t="s">
        <v>407</v>
      </c>
      <c r="H480" s="268">
        <v>44</v>
      </c>
      <c r="I480" s="269"/>
      <c r="J480" s="270">
        <f>ROUND(I480*H480,2)</f>
        <v>0</v>
      </c>
      <c r="K480" s="266" t="s">
        <v>140</v>
      </c>
      <c r="L480" s="271"/>
      <c r="M480" s="272" t="s">
        <v>1</v>
      </c>
      <c r="N480" s="273" t="s">
        <v>41</v>
      </c>
      <c r="O480" s="91"/>
      <c r="P480" s="223">
        <f>O480*H480</f>
        <v>0</v>
      </c>
      <c r="Q480" s="223">
        <v>0.075999999999999998</v>
      </c>
      <c r="R480" s="223">
        <f>Q480*H480</f>
        <v>3.3439999999999999</v>
      </c>
      <c r="S480" s="223">
        <v>0</v>
      </c>
      <c r="T480" s="22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5" t="s">
        <v>197</v>
      </c>
      <c r="AT480" s="225" t="s">
        <v>369</v>
      </c>
      <c r="AU480" s="225" t="s">
        <v>86</v>
      </c>
      <c r="AY480" s="17" t="s">
        <v>124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7" t="s">
        <v>84</v>
      </c>
      <c r="BK480" s="226">
        <f>ROUND(I480*H480,2)</f>
        <v>0</v>
      </c>
      <c r="BL480" s="17" t="s">
        <v>131</v>
      </c>
      <c r="BM480" s="225" t="s">
        <v>593</v>
      </c>
    </row>
    <row r="481" s="2" customFormat="1">
      <c r="A481" s="38"/>
      <c r="B481" s="39"/>
      <c r="C481" s="40"/>
      <c r="D481" s="227" t="s">
        <v>133</v>
      </c>
      <c r="E481" s="40"/>
      <c r="F481" s="228" t="s">
        <v>592</v>
      </c>
      <c r="G481" s="40"/>
      <c r="H481" s="40"/>
      <c r="I481" s="229"/>
      <c r="J481" s="40"/>
      <c r="K481" s="40"/>
      <c r="L481" s="44"/>
      <c r="M481" s="230"/>
      <c r="N481" s="231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133</v>
      </c>
      <c r="AU481" s="17" t="s">
        <v>86</v>
      </c>
    </row>
    <row r="482" s="2" customFormat="1" ht="24.15" customHeight="1">
      <c r="A482" s="38"/>
      <c r="B482" s="39"/>
      <c r="C482" s="214" t="s">
        <v>594</v>
      </c>
      <c r="D482" s="214" t="s">
        <v>126</v>
      </c>
      <c r="E482" s="215" t="s">
        <v>595</v>
      </c>
      <c r="F482" s="216" t="s">
        <v>596</v>
      </c>
      <c r="G482" s="217" t="s">
        <v>407</v>
      </c>
      <c r="H482" s="218">
        <v>88</v>
      </c>
      <c r="I482" s="219"/>
      <c r="J482" s="220">
        <f>ROUND(I482*H482,2)</f>
        <v>0</v>
      </c>
      <c r="K482" s="216" t="s">
        <v>140</v>
      </c>
      <c r="L482" s="44"/>
      <c r="M482" s="221" t="s">
        <v>1</v>
      </c>
      <c r="N482" s="222" t="s">
        <v>41</v>
      </c>
      <c r="O482" s="91"/>
      <c r="P482" s="223">
        <f>O482*H482</f>
        <v>0</v>
      </c>
      <c r="Q482" s="223">
        <v>0.030759999999999999</v>
      </c>
      <c r="R482" s="223">
        <f>Q482*H482</f>
        <v>2.70688</v>
      </c>
      <c r="S482" s="223">
        <v>0</v>
      </c>
      <c r="T482" s="22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5" t="s">
        <v>131</v>
      </c>
      <c r="AT482" s="225" t="s">
        <v>126</v>
      </c>
      <c r="AU482" s="225" t="s">
        <v>86</v>
      </c>
      <c r="AY482" s="17" t="s">
        <v>124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7" t="s">
        <v>84</v>
      </c>
      <c r="BK482" s="226">
        <f>ROUND(I482*H482,2)</f>
        <v>0</v>
      </c>
      <c r="BL482" s="17" t="s">
        <v>131</v>
      </c>
      <c r="BM482" s="225" t="s">
        <v>597</v>
      </c>
    </row>
    <row r="483" s="2" customFormat="1">
      <c r="A483" s="38"/>
      <c r="B483" s="39"/>
      <c r="C483" s="40"/>
      <c r="D483" s="227" t="s">
        <v>133</v>
      </c>
      <c r="E483" s="40"/>
      <c r="F483" s="228" t="s">
        <v>598</v>
      </c>
      <c r="G483" s="40"/>
      <c r="H483" s="40"/>
      <c r="I483" s="229"/>
      <c r="J483" s="40"/>
      <c r="K483" s="40"/>
      <c r="L483" s="44"/>
      <c r="M483" s="230"/>
      <c r="N483" s="231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133</v>
      </c>
      <c r="AU483" s="17" t="s">
        <v>86</v>
      </c>
    </row>
    <row r="484" s="14" customFormat="1">
      <c r="A484" s="14"/>
      <c r="B484" s="242"/>
      <c r="C484" s="243"/>
      <c r="D484" s="227" t="s">
        <v>135</v>
      </c>
      <c r="E484" s="244" t="s">
        <v>1</v>
      </c>
      <c r="F484" s="245" t="s">
        <v>599</v>
      </c>
      <c r="G484" s="243"/>
      <c r="H484" s="246">
        <v>88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2" t="s">
        <v>135</v>
      </c>
      <c r="AU484" s="252" t="s">
        <v>86</v>
      </c>
      <c r="AV484" s="14" t="s">
        <v>86</v>
      </c>
      <c r="AW484" s="14" t="s">
        <v>32</v>
      </c>
      <c r="AX484" s="14" t="s">
        <v>84</v>
      </c>
      <c r="AY484" s="252" t="s">
        <v>124</v>
      </c>
    </row>
    <row r="485" s="2" customFormat="1" ht="24.15" customHeight="1">
      <c r="A485" s="38"/>
      <c r="B485" s="39"/>
      <c r="C485" s="264" t="s">
        <v>600</v>
      </c>
      <c r="D485" s="264" t="s">
        <v>369</v>
      </c>
      <c r="E485" s="265" t="s">
        <v>601</v>
      </c>
      <c r="F485" s="266" t="s">
        <v>602</v>
      </c>
      <c r="G485" s="267" t="s">
        <v>407</v>
      </c>
      <c r="H485" s="268">
        <v>88</v>
      </c>
      <c r="I485" s="269"/>
      <c r="J485" s="270">
        <f>ROUND(I485*H485,2)</f>
        <v>0</v>
      </c>
      <c r="K485" s="266" t="s">
        <v>140</v>
      </c>
      <c r="L485" s="271"/>
      <c r="M485" s="272" t="s">
        <v>1</v>
      </c>
      <c r="N485" s="273" t="s">
        <v>41</v>
      </c>
      <c r="O485" s="91"/>
      <c r="P485" s="223">
        <f>O485*H485</f>
        <v>0</v>
      </c>
      <c r="Q485" s="223">
        <v>0.155</v>
      </c>
      <c r="R485" s="223">
        <f>Q485*H485</f>
        <v>13.640000000000001</v>
      </c>
      <c r="S485" s="223">
        <v>0</v>
      </c>
      <c r="T485" s="224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5" t="s">
        <v>197</v>
      </c>
      <c r="AT485" s="225" t="s">
        <v>369</v>
      </c>
      <c r="AU485" s="225" t="s">
        <v>86</v>
      </c>
      <c r="AY485" s="17" t="s">
        <v>124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7" t="s">
        <v>84</v>
      </c>
      <c r="BK485" s="226">
        <f>ROUND(I485*H485,2)</f>
        <v>0</v>
      </c>
      <c r="BL485" s="17" t="s">
        <v>131</v>
      </c>
      <c r="BM485" s="225" t="s">
        <v>603</v>
      </c>
    </row>
    <row r="486" s="2" customFormat="1">
      <c r="A486" s="38"/>
      <c r="B486" s="39"/>
      <c r="C486" s="40"/>
      <c r="D486" s="227" t="s">
        <v>133</v>
      </c>
      <c r="E486" s="40"/>
      <c r="F486" s="228" t="s">
        <v>602</v>
      </c>
      <c r="G486" s="40"/>
      <c r="H486" s="40"/>
      <c r="I486" s="229"/>
      <c r="J486" s="40"/>
      <c r="K486" s="40"/>
      <c r="L486" s="44"/>
      <c r="M486" s="230"/>
      <c r="N486" s="231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133</v>
      </c>
      <c r="AU486" s="17" t="s">
        <v>86</v>
      </c>
    </row>
    <row r="487" s="2" customFormat="1" ht="24.15" customHeight="1">
      <c r="A487" s="38"/>
      <c r="B487" s="39"/>
      <c r="C487" s="214" t="s">
        <v>604</v>
      </c>
      <c r="D487" s="214" t="s">
        <v>126</v>
      </c>
      <c r="E487" s="215" t="s">
        <v>605</v>
      </c>
      <c r="F487" s="216" t="s">
        <v>606</v>
      </c>
      <c r="G487" s="217" t="s">
        <v>407</v>
      </c>
      <c r="H487" s="218">
        <v>44</v>
      </c>
      <c r="I487" s="219"/>
      <c r="J487" s="220">
        <f>ROUND(I487*H487,2)</f>
        <v>0</v>
      </c>
      <c r="K487" s="216" t="s">
        <v>140</v>
      </c>
      <c r="L487" s="44"/>
      <c r="M487" s="221" t="s">
        <v>1</v>
      </c>
      <c r="N487" s="222" t="s">
        <v>41</v>
      </c>
      <c r="O487" s="91"/>
      <c r="P487" s="223">
        <f>O487*H487</f>
        <v>0</v>
      </c>
      <c r="Q487" s="223">
        <v>0.030759999999999999</v>
      </c>
      <c r="R487" s="223">
        <f>Q487*H487</f>
        <v>1.35344</v>
      </c>
      <c r="S487" s="223">
        <v>0</v>
      </c>
      <c r="T487" s="22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5" t="s">
        <v>131</v>
      </c>
      <c r="AT487" s="225" t="s">
        <v>126</v>
      </c>
      <c r="AU487" s="225" t="s">
        <v>86</v>
      </c>
      <c r="AY487" s="17" t="s">
        <v>124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7" t="s">
        <v>84</v>
      </c>
      <c r="BK487" s="226">
        <f>ROUND(I487*H487,2)</f>
        <v>0</v>
      </c>
      <c r="BL487" s="17" t="s">
        <v>131</v>
      </c>
      <c r="BM487" s="225" t="s">
        <v>607</v>
      </c>
    </row>
    <row r="488" s="2" customFormat="1">
      <c r="A488" s="38"/>
      <c r="B488" s="39"/>
      <c r="C488" s="40"/>
      <c r="D488" s="227" t="s">
        <v>133</v>
      </c>
      <c r="E488" s="40"/>
      <c r="F488" s="228" t="s">
        <v>608</v>
      </c>
      <c r="G488" s="40"/>
      <c r="H488" s="40"/>
      <c r="I488" s="229"/>
      <c r="J488" s="40"/>
      <c r="K488" s="40"/>
      <c r="L488" s="44"/>
      <c r="M488" s="230"/>
      <c r="N488" s="231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133</v>
      </c>
      <c r="AU488" s="17" t="s">
        <v>86</v>
      </c>
    </row>
    <row r="489" s="2" customFormat="1" ht="33" customHeight="1">
      <c r="A489" s="38"/>
      <c r="B489" s="39"/>
      <c r="C489" s="264" t="s">
        <v>609</v>
      </c>
      <c r="D489" s="264" t="s">
        <v>369</v>
      </c>
      <c r="E489" s="265" t="s">
        <v>610</v>
      </c>
      <c r="F489" s="266" t="s">
        <v>611</v>
      </c>
      <c r="G489" s="267" t="s">
        <v>407</v>
      </c>
      <c r="H489" s="268">
        <v>44</v>
      </c>
      <c r="I489" s="269"/>
      <c r="J489" s="270">
        <f>ROUND(I489*H489,2)</f>
        <v>0</v>
      </c>
      <c r="K489" s="266" t="s">
        <v>140</v>
      </c>
      <c r="L489" s="271"/>
      <c r="M489" s="272" t="s">
        <v>1</v>
      </c>
      <c r="N489" s="273" t="s">
        <v>41</v>
      </c>
      <c r="O489" s="91"/>
      <c r="P489" s="223">
        <f>O489*H489</f>
        <v>0</v>
      </c>
      <c r="Q489" s="223">
        <v>0.17000000000000001</v>
      </c>
      <c r="R489" s="223">
        <f>Q489*H489</f>
        <v>7.4800000000000004</v>
      </c>
      <c r="S489" s="223">
        <v>0</v>
      </c>
      <c r="T489" s="22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5" t="s">
        <v>197</v>
      </c>
      <c r="AT489" s="225" t="s">
        <v>369</v>
      </c>
      <c r="AU489" s="225" t="s">
        <v>86</v>
      </c>
      <c r="AY489" s="17" t="s">
        <v>124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7" t="s">
        <v>84</v>
      </c>
      <c r="BK489" s="226">
        <f>ROUND(I489*H489,2)</f>
        <v>0</v>
      </c>
      <c r="BL489" s="17" t="s">
        <v>131</v>
      </c>
      <c r="BM489" s="225" t="s">
        <v>612</v>
      </c>
    </row>
    <row r="490" s="2" customFormat="1">
      <c r="A490" s="38"/>
      <c r="B490" s="39"/>
      <c r="C490" s="40"/>
      <c r="D490" s="227" t="s">
        <v>133</v>
      </c>
      <c r="E490" s="40"/>
      <c r="F490" s="228" t="s">
        <v>611</v>
      </c>
      <c r="G490" s="40"/>
      <c r="H490" s="40"/>
      <c r="I490" s="229"/>
      <c r="J490" s="40"/>
      <c r="K490" s="40"/>
      <c r="L490" s="44"/>
      <c r="M490" s="230"/>
      <c r="N490" s="231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133</v>
      </c>
      <c r="AU490" s="17" t="s">
        <v>86</v>
      </c>
    </row>
    <row r="491" s="13" customFormat="1">
      <c r="A491" s="13"/>
      <c r="B491" s="232"/>
      <c r="C491" s="233"/>
      <c r="D491" s="227" t="s">
        <v>135</v>
      </c>
      <c r="E491" s="234" t="s">
        <v>1</v>
      </c>
      <c r="F491" s="235" t="s">
        <v>613</v>
      </c>
      <c r="G491" s="233"/>
      <c r="H491" s="234" t="s">
        <v>1</v>
      </c>
      <c r="I491" s="236"/>
      <c r="J491" s="233"/>
      <c r="K491" s="233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135</v>
      </c>
      <c r="AU491" s="241" t="s">
        <v>86</v>
      </c>
      <c r="AV491" s="13" t="s">
        <v>84</v>
      </c>
      <c r="AW491" s="13" t="s">
        <v>32</v>
      </c>
      <c r="AX491" s="13" t="s">
        <v>76</v>
      </c>
      <c r="AY491" s="241" t="s">
        <v>124</v>
      </c>
    </row>
    <row r="492" s="14" customFormat="1">
      <c r="A492" s="14"/>
      <c r="B492" s="242"/>
      <c r="C492" s="243"/>
      <c r="D492" s="227" t="s">
        <v>135</v>
      </c>
      <c r="E492" s="244" t="s">
        <v>1</v>
      </c>
      <c r="F492" s="245" t="s">
        <v>614</v>
      </c>
      <c r="G492" s="243"/>
      <c r="H492" s="246">
        <v>42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2" t="s">
        <v>135</v>
      </c>
      <c r="AU492" s="252" t="s">
        <v>86</v>
      </c>
      <c r="AV492" s="14" t="s">
        <v>86</v>
      </c>
      <c r="AW492" s="14" t="s">
        <v>32</v>
      </c>
      <c r="AX492" s="14" t="s">
        <v>76</v>
      </c>
      <c r="AY492" s="252" t="s">
        <v>124</v>
      </c>
    </row>
    <row r="493" s="13" customFormat="1">
      <c r="A493" s="13"/>
      <c r="B493" s="232"/>
      <c r="C493" s="233"/>
      <c r="D493" s="227" t="s">
        <v>135</v>
      </c>
      <c r="E493" s="234" t="s">
        <v>1</v>
      </c>
      <c r="F493" s="235" t="s">
        <v>615</v>
      </c>
      <c r="G493" s="233"/>
      <c r="H493" s="234" t="s">
        <v>1</v>
      </c>
      <c r="I493" s="236"/>
      <c r="J493" s="233"/>
      <c r="K493" s="233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135</v>
      </c>
      <c r="AU493" s="241" t="s">
        <v>86</v>
      </c>
      <c r="AV493" s="13" t="s">
        <v>84</v>
      </c>
      <c r="AW493" s="13" t="s">
        <v>32</v>
      </c>
      <c r="AX493" s="13" t="s">
        <v>76</v>
      </c>
      <c r="AY493" s="241" t="s">
        <v>124</v>
      </c>
    </row>
    <row r="494" s="14" customFormat="1">
      <c r="A494" s="14"/>
      <c r="B494" s="242"/>
      <c r="C494" s="243"/>
      <c r="D494" s="227" t="s">
        <v>135</v>
      </c>
      <c r="E494" s="244" t="s">
        <v>1</v>
      </c>
      <c r="F494" s="245" t="s">
        <v>86</v>
      </c>
      <c r="G494" s="243"/>
      <c r="H494" s="246">
        <v>2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2" t="s">
        <v>135</v>
      </c>
      <c r="AU494" s="252" t="s">
        <v>86</v>
      </c>
      <c r="AV494" s="14" t="s">
        <v>86</v>
      </c>
      <c r="AW494" s="14" t="s">
        <v>32</v>
      </c>
      <c r="AX494" s="14" t="s">
        <v>76</v>
      </c>
      <c r="AY494" s="252" t="s">
        <v>124</v>
      </c>
    </row>
    <row r="495" s="15" customFormat="1">
      <c r="A495" s="15"/>
      <c r="B495" s="253"/>
      <c r="C495" s="254"/>
      <c r="D495" s="227" t="s">
        <v>135</v>
      </c>
      <c r="E495" s="255" t="s">
        <v>1</v>
      </c>
      <c r="F495" s="256" t="s">
        <v>154</v>
      </c>
      <c r="G495" s="254"/>
      <c r="H495" s="257">
        <v>44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3" t="s">
        <v>135</v>
      </c>
      <c r="AU495" s="263" t="s">
        <v>86</v>
      </c>
      <c r="AV495" s="15" t="s">
        <v>131</v>
      </c>
      <c r="AW495" s="15" t="s">
        <v>32</v>
      </c>
      <c r="AX495" s="15" t="s">
        <v>84</v>
      </c>
      <c r="AY495" s="263" t="s">
        <v>124</v>
      </c>
    </row>
    <row r="496" s="2" customFormat="1" ht="24.15" customHeight="1">
      <c r="A496" s="38"/>
      <c r="B496" s="39"/>
      <c r="C496" s="214" t="s">
        <v>616</v>
      </c>
      <c r="D496" s="214" t="s">
        <v>126</v>
      </c>
      <c r="E496" s="215" t="s">
        <v>617</v>
      </c>
      <c r="F496" s="216" t="s">
        <v>618</v>
      </c>
      <c r="G496" s="217" t="s">
        <v>407</v>
      </c>
      <c r="H496" s="218">
        <v>42</v>
      </c>
      <c r="I496" s="219"/>
      <c r="J496" s="220">
        <f>ROUND(I496*H496,2)</f>
        <v>0</v>
      </c>
      <c r="K496" s="216" t="s">
        <v>140</v>
      </c>
      <c r="L496" s="44"/>
      <c r="M496" s="221" t="s">
        <v>1</v>
      </c>
      <c r="N496" s="222" t="s">
        <v>41</v>
      </c>
      <c r="O496" s="91"/>
      <c r="P496" s="223">
        <f>O496*H496</f>
        <v>0</v>
      </c>
      <c r="Q496" s="223">
        <v>0</v>
      </c>
      <c r="R496" s="223">
        <f>Q496*H496</f>
        <v>0</v>
      </c>
      <c r="S496" s="223">
        <v>0.14999999999999999</v>
      </c>
      <c r="T496" s="224">
        <f>S496*H496</f>
        <v>6.2999999999999998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5" t="s">
        <v>131</v>
      </c>
      <c r="AT496" s="225" t="s">
        <v>126</v>
      </c>
      <c r="AU496" s="225" t="s">
        <v>86</v>
      </c>
      <c r="AY496" s="17" t="s">
        <v>124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7" t="s">
        <v>84</v>
      </c>
      <c r="BK496" s="226">
        <f>ROUND(I496*H496,2)</f>
        <v>0</v>
      </c>
      <c r="BL496" s="17" t="s">
        <v>131</v>
      </c>
      <c r="BM496" s="225" t="s">
        <v>619</v>
      </c>
    </row>
    <row r="497" s="2" customFormat="1">
      <c r="A497" s="38"/>
      <c r="B497" s="39"/>
      <c r="C497" s="40"/>
      <c r="D497" s="227" t="s">
        <v>133</v>
      </c>
      <c r="E497" s="40"/>
      <c r="F497" s="228" t="s">
        <v>620</v>
      </c>
      <c r="G497" s="40"/>
      <c r="H497" s="40"/>
      <c r="I497" s="229"/>
      <c r="J497" s="40"/>
      <c r="K497" s="40"/>
      <c r="L497" s="44"/>
      <c r="M497" s="230"/>
      <c r="N497" s="231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133</v>
      </c>
      <c r="AU497" s="17" t="s">
        <v>86</v>
      </c>
    </row>
    <row r="498" s="2" customFormat="1" ht="24.15" customHeight="1">
      <c r="A498" s="38"/>
      <c r="B498" s="39"/>
      <c r="C498" s="214" t="s">
        <v>621</v>
      </c>
      <c r="D498" s="214" t="s">
        <v>126</v>
      </c>
      <c r="E498" s="215" t="s">
        <v>622</v>
      </c>
      <c r="F498" s="216" t="s">
        <v>623</v>
      </c>
      <c r="G498" s="217" t="s">
        <v>407</v>
      </c>
      <c r="H498" s="218">
        <v>44</v>
      </c>
      <c r="I498" s="219"/>
      <c r="J498" s="220">
        <f>ROUND(I498*H498,2)</f>
        <v>0</v>
      </c>
      <c r="K498" s="216" t="s">
        <v>140</v>
      </c>
      <c r="L498" s="44"/>
      <c r="M498" s="221" t="s">
        <v>1</v>
      </c>
      <c r="N498" s="222" t="s">
        <v>41</v>
      </c>
      <c r="O498" s="91"/>
      <c r="P498" s="223">
        <f>O498*H498</f>
        <v>0</v>
      </c>
      <c r="Q498" s="223">
        <v>0.21734000000000001</v>
      </c>
      <c r="R498" s="223">
        <f>Q498*H498</f>
        <v>9.5629600000000003</v>
      </c>
      <c r="S498" s="223">
        <v>0</v>
      </c>
      <c r="T498" s="224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5" t="s">
        <v>131</v>
      </c>
      <c r="AT498" s="225" t="s">
        <v>126</v>
      </c>
      <c r="AU498" s="225" t="s">
        <v>86</v>
      </c>
      <c r="AY498" s="17" t="s">
        <v>124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7" t="s">
        <v>84</v>
      </c>
      <c r="BK498" s="226">
        <f>ROUND(I498*H498,2)</f>
        <v>0</v>
      </c>
      <c r="BL498" s="17" t="s">
        <v>131</v>
      </c>
      <c r="BM498" s="225" t="s">
        <v>624</v>
      </c>
    </row>
    <row r="499" s="2" customFormat="1">
      <c r="A499" s="38"/>
      <c r="B499" s="39"/>
      <c r="C499" s="40"/>
      <c r="D499" s="227" t="s">
        <v>133</v>
      </c>
      <c r="E499" s="40"/>
      <c r="F499" s="228" t="s">
        <v>623</v>
      </c>
      <c r="G499" s="40"/>
      <c r="H499" s="40"/>
      <c r="I499" s="229"/>
      <c r="J499" s="40"/>
      <c r="K499" s="40"/>
      <c r="L499" s="44"/>
      <c r="M499" s="230"/>
      <c r="N499" s="231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133</v>
      </c>
      <c r="AU499" s="17" t="s">
        <v>86</v>
      </c>
    </row>
    <row r="500" s="2" customFormat="1" ht="24.15" customHeight="1">
      <c r="A500" s="38"/>
      <c r="B500" s="39"/>
      <c r="C500" s="264" t="s">
        <v>625</v>
      </c>
      <c r="D500" s="264" t="s">
        <v>369</v>
      </c>
      <c r="E500" s="265" t="s">
        <v>626</v>
      </c>
      <c r="F500" s="266" t="s">
        <v>627</v>
      </c>
      <c r="G500" s="267" t="s">
        <v>407</v>
      </c>
      <c r="H500" s="268">
        <v>44</v>
      </c>
      <c r="I500" s="269"/>
      <c r="J500" s="270">
        <f>ROUND(I500*H500,2)</f>
        <v>0</v>
      </c>
      <c r="K500" s="266" t="s">
        <v>140</v>
      </c>
      <c r="L500" s="271"/>
      <c r="M500" s="272" t="s">
        <v>1</v>
      </c>
      <c r="N500" s="273" t="s">
        <v>41</v>
      </c>
      <c r="O500" s="91"/>
      <c r="P500" s="223">
        <f>O500*H500</f>
        <v>0</v>
      </c>
      <c r="Q500" s="223">
        <v>0.108</v>
      </c>
      <c r="R500" s="223">
        <f>Q500*H500</f>
        <v>4.7519999999999998</v>
      </c>
      <c r="S500" s="223">
        <v>0</v>
      </c>
      <c r="T500" s="224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5" t="s">
        <v>197</v>
      </c>
      <c r="AT500" s="225" t="s">
        <v>369</v>
      </c>
      <c r="AU500" s="225" t="s">
        <v>86</v>
      </c>
      <c r="AY500" s="17" t="s">
        <v>124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7" t="s">
        <v>84</v>
      </c>
      <c r="BK500" s="226">
        <f>ROUND(I500*H500,2)</f>
        <v>0</v>
      </c>
      <c r="BL500" s="17" t="s">
        <v>131</v>
      </c>
      <c r="BM500" s="225" t="s">
        <v>628</v>
      </c>
    </row>
    <row r="501" s="2" customFormat="1">
      <c r="A501" s="38"/>
      <c r="B501" s="39"/>
      <c r="C501" s="40"/>
      <c r="D501" s="227" t="s">
        <v>133</v>
      </c>
      <c r="E501" s="40"/>
      <c r="F501" s="228" t="s">
        <v>627</v>
      </c>
      <c r="G501" s="40"/>
      <c r="H501" s="40"/>
      <c r="I501" s="229"/>
      <c r="J501" s="40"/>
      <c r="K501" s="40"/>
      <c r="L501" s="44"/>
      <c r="M501" s="230"/>
      <c r="N501" s="231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133</v>
      </c>
      <c r="AU501" s="17" t="s">
        <v>86</v>
      </c>
    </row>
    <row r="502" s="2" customFormat="1" ht="16.5" customHeight="1">
      <c r="A502" s="38"/>
      <c r="B502" s="39"/>
      <c r="C502" s="264" t="s">
        <v>629</v>
      </c>
      <c r="D502" s="264" t="s">
        <v>369</v>
      </c>
      <c r="E502" s="265" t="s">
        <v>630</v>
      </c>
      <c r="F502" s="266" t="s">
        <v>631</v>
      </c>
      <c r="G502" s="267" t="s">
        <v>407</v>
      </c>
      <c r="H502" s="268">
        <v>44</v>
      </c>
      <c r="I502" s="269"/>
      <c r="J502" s="270">
        <f>ROUND(I502*H502,2)</f>
        <v>0</v>
      </c>
      <c r="K502" s="266" t="s">
        <v>1</v>
      </c>
      <c r="L502" s="271"/>
      <c r="M502" s="272" t="s">
        <v>1</v>
      </c>
      <c r="N502" s="273" t="s">
        <v>41</v>
      </c>
      <c r="O502" s="91"/>
      <c r="P502" s="223">
        <f>O502*H502</f>
        <v>0</v>
      </c>
      <c r="Q502" s="223">
        <v>0.0085000000000000006</v>
      </c>
      <c r="R502" s="223">
        <f>Q502*H502</f>
        <v>0.374</v>
      </c>
      <c r="S502" s="223">
        <v>0</v>
      </c>
      <c r="T502" s="22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5" t="s">
        <v>197</v>
      </c>
      <c r="AT502" s="225" t="s">
        <v>369</v>
      </c>
      <c r="AU502" s="225" t="s">
        <v>86</v>
      </c>
      <c r="AY502" s="17" t="s">
        <v>124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7" t="s">
        <v>84</v>
      </c>
      <c r="BK502" s="226">
        <f>ROUND(I502*H502,2)</f>
        <v>0</v>
      </c>
      <c r="BL502" s="17" t="s">
        <v>131</v>
      </c>
      <c r="BM502" s="225" t="s">
        <v>632</v>
      </c>
    </row>
    <row r="503" s="2" customFormat="1">
      <c r="A503" s="38"/>
      <c r="B503" s="39"/>
      <c r="C503" s="40"/>
      <c r="D503" s="227" t="s">
        <v>133</v>
      </c>
      <c r="E503" s="40"/>
      <c r="F503" s="228" t="s">
        <v>633</v>
      </c>
      <c r="G503" s="40"/>
      <c r="H503" s="40"/>
      <c r="I503" s="229"/>
      <c r="J503" s="40"/>
      <c r="K503" s="40"/>
      <c r="L503" s="44"/>
      <c r="M503" s="230"/>
      <c r="N503" s="231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133</v>
      </c>
      <c r="AU503" s="17" t="s">
        <v>86</v>
      </c>
    </row>
    <row r="504" s="12" customFormat="1" ht="22.8" customHeight="1">
      <c r="A504" s="12"/>
      <c r="B504" s="198"/>
      <c r="C504" s="199"/>
      <c r="D504" s="200" t="s">
        <v>75</v>
      </c>
      <c r="E504" s="212" t="s">
        <v>208</v>
      </c>
      <c r="F504" s="212" t="s">
        <v>634</v>
      </c>
      <c r="G504" s="199"/>
      <c r="H504" s="199"/>
      <c r="I504" s="202"/>
      <c r="J504" s="213">
        <f>BK504</f>
        <v>0</v>
      </c>
      <c r="K504" s="199"/>
      <c r="L504" s="204"/>
      <c r="M504" s="205"/>
      <c r="N504" s="206"/>
      <c r="O504" s="206"/>
      <c r="P504" s="207">
        <f>SUM(P505:P587)</f>
        <v>0</v>
      </c>
      <c r="Q504" s="206"/>
      <c r="R504" s="207">
        <f>SUM(R505:R587)</f>
        <v>246.15818500000003</v>
      </c>
      <c r="S504" s="206"/>
      <c r="T504" s="208">
        <f>SUM(T505:T587)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9" t="s">
        <v>84</v>
      </c>
      <c r="AT504" s="210" t="s">
        <v>75</v>
      </c>
      <c r="AU504" s="210" t="s">
        <v>84</v>
      </c>
      <c r="AY504" s="209" t="s">
        <v>124</v>
      </c>
      <c r="BK504" s="211">
        <f>SUM(BK505:BK587)</f>
        <v>0</v>
      </c>
    </row>
    <row r="505" s="2" customFormat="1" ht="24.15" customHeight="1">
      <c r="A505" s="38"/>
      <c r="B505" s="39"/>
      <c r="C505" s="214" t="s">
        <v>635</v>
      </c>
      <c r="D505" s="214" t="s">
        <v>126</v>
      </c>
      <c r="E505" s="215" t="s">
        <v>636</v>
      </c>
      <c r="F505" s="216" t="s">
        <v>637</v>
      </c>
      <c r="G505" s="217" t="s">
        <v>407</v>
      </c>
      <c r="H505" s="218">
        <v>6</v>
      </c>
      <c r="I505" s="219"/>
      <c r="J505" s="220">
        <f>ROUND(I505*H505,2)</f>
        <v>0</v>
      </c>
      <c r="K505" s="216" t="s">
        <v>140</v>
      </c>
      <c r="L505" s="44"/>
      <c r="M505" s="221" t="s">
        <v>1</v>
      </c>
      <c r="N505" s="222" t="s">
        <v>41</v>
      </c>
      <c r="O505" s="91"/>
      <c r="P505" s="223">
        <f>O505*H505</f>
        <v>0</v>
      </c>
      <c r="Q505" s="223">
        <v>0.00069999999999999999</v>
      </c>
      <c r="R505" s="223">
        <f>Q505*H505</f>
        <v>0.0041999999999999997</v>
      </c>
      <c r="S505" s="223">
        <v>0</v>
      </c>
      <c r="T505" s="224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5" t="s">
        <v>131</v>
      </c>
      <c r="AT505" s="225" t="s">
        <v>126</v>
      </c>
      <c r="AU505" s="225" t="s">
        <v>86</v>
      </c>
      <c r="AY505" s="17" t="s">
        <v>124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7" t="s">
        <v>84</v>
      </c>
      <c r="BK505" s="226">
        <f>ROUND(I505*H505,2)</f>
        <v>0</v>
      </c>
      <c r="BL505" s="17" t="s">
        <v>131</v>
      </c>
      <c r="BM505" s="225" t="s">
        <v>638</v>
      </c>
    </row>
    <row r="506" s="2" customFormat="1">
      <c r="A506" s="38"/>
      <c r="B506" s="39"/>
      <c r="C506" s="40"/>
      <c r="D506" s="227" t="s">
        <v>133</v>
      </c>
      <c r="E506" s="40"/>
      <c r="F506" s="228" t="s">
        <v>639</v>
      </c>
      <c r="G506" s="40"/>
      <c r="H506" s="40"/>
      <c r="I506" s="229"/>
      <c r="J506" s="40"/>
      <c r="K506" s="40"/>
      <c r="L506" s="44"/>
      <c r="M506" s="230"/>
      <c r="N506" s="231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133</v>
      </c>
      <c r="AU506" s="17" t="s">
        <v>86</v>
      </c>
    </row>
    <row r="507" s="2" customFormat="1" ht="21.75" customHeight="1">
      <c r="A507" s="38"/>
      <c r="B507" s="39"/>
      <c r="C507" s="264" t="s">
        <v>640</v>
      </c>
      <c r="D507" s="264" t="s">
        <v>369</v>
      </c>
      <c r="E507" s="265" t="s">
        <v>641</v>
      </c>
      <c r="F507" s="266" t="s">
        <v>642</v>
      </c>
      <c r="G507" s="267" t="s">
        <v>407</v>
      </c>
      <c r="H507" s="268">
        <v>2</v>
      </c>
      <c r="I507" s="269"/>
      <c r="J507" s="270">
        <f>ROUND(I507*H507,2)</f>
        <v>0</v>
      </c>
      <c r="K507" s="266" t="s">
        <v>140</v>
      </c>
      <c r="L507" s="271"/>
      <c r="M507" s="272" t="s">
        <v>1</v>
      </c>
      <c r="N507" s="273" t="s">
        <v>41</v>
      </c>
      <c r="O507" s="91"/>
      <c r="P507" s="223">
        <f>O507*H507</f>
        <v>0</v>
      </c>
      <c r="Q507" s="223">
        <v>0.0040000000000000001</v>
      </c>
      <c r="R507" s="223">
        <f>Q507*H507</f>
        <v>0.0080000000000000002</v>
      </c>
      <c r="S507" s="223">
        <v>0</v>
      </c>
      <c r="T507" s="224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5" t="s">
        <v>197</v>
      </c>
      <c r="AT507" s="225" t="s">
        <v>369</v>
      </c>
      <c r="AU507" s="225" t="s">
        <v>86</v>
      </c>
      <c r="AY507" s="17" t="s">
        <v>124</v>
      </c>
      <c r="BE507" s="226">
        <f>IF(N507="základní",J507,0)</f>
        <v>0</v>
      </c>
      <c r="BF507" s="226">
        <f>IF(N507="snížená",J507,0)</f>
        <v>0</v>
      </c>
      <c r="BG507" s="226">
        <f>IF(N507="zákl. přenesená",J507,0)</f>
        <v>0</v>
      </c>
      <c r="BH507" s="226">
        <f>IF(N507="sníž. přenesená",J507,0)</f>
        <v>0</v>
      </c>
      <c r="BI507" s="226">
        <f>IF(N507="nulová",J507,0)</f>
        <v>0</v>
      </c>
      <c r="BJ507" s="17" t="s">
        <v>84</v>
      </c>
      <c r="BK507" s="226">
        <f>ROUND(I507*H507,2)</f>
        <v>0</v>
      </c>
      <c r="BL507" s="17" t="s">
        <v>131</v>
      </c>
      <c r="BM507" s="225" t="s">
        <v>643</v>
      </c>
    </row>
    <row r="508" s="2" customFormat="1">
      <c r="A508" s="38"/>
      <c r="B508" s="39"/>
      <c r="C508" s="40"/>
      <c r="D508" s="227" t="s">
        <v>133</v>
      </c>
      <c r="E508" s="40"/>
      <c r="F508" s="228" t="s">
        <v>642</v>
      </c>
      <c r="G508" s="40"/>
      <c r="H508" s="40"/>
      <c r="I508" s="229"/>
      <c r="J508" s="40"/>
      <c r="K508" s="40"/>
      <c r="L508" s="44"/>
      <c r="M508" s="230"/>
      <c r="N508" s="231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133</v>
      </c>
      <c r="AU508" s="17" t="s">
        <v>86</v>
      </c>
    </row>
    <row r="509" s="2" customFormat="1" ht="24.15" customHeight="1">
      <c r="A509" s="38"/>
      <c r="B509" s="39"/>
      <c r="C509" s="264" t="s">
        <v>644</v>
      </c>
      <c r="D509" s="264" t="s">
        <v>369</v>
      </c>
      <c r="E509" s="265" t="s">
        <v>645</v>
      </c>
      <c r="F509" s="266" t="s">
        <v>646</v>
      </c>
      <c r="G509" s="267" t="s">
        <v>407</v>
      </c>
      <c r="H509" s="268">
        <v>2</v>
      </c>
      <c r="I509" s="269"/>
      <c r="J509" s="270">
        <f>ROUND(I509*H509,2)</f>
        <v>0</v>
      </c>
      <c r="K509" s="266" t="s">
        <v>140</v>
      </c>
      <c r="L509" s="271"/>
      <c r="M509" s="272" t="s">
        <v>1</v>
      </c>
      <c r="N509" s="273" t="s">
        <v>41</v>
      </c>
      <c r="O509" s="91"/>
      <c r="P509" s="223">
        <f>O509*H509</f>
        <v>0</v>
      </c>
      <c r="Q509" s="223">
        <v>0.0025999999999999999</v>
      </c>
      <c r="R509" s="223">
        <f>Q509*H509</f>
        <v>0.0051999999999999998</v>
      </c>
      <c r="S509" s="223">
        <v>0</v>
      </c>
      <c r="T509" s="224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5" t="s">
        <v>197</v>
      </c>
      <c r="AT509" s="225" t="s">
        <v>369</v>
      </c>
      <c r="AU509" s="225" t="s">
        <v>86</v>
      </c>
      <c r="AY509" s="17" t="s">
        <v>124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7" t="s">
        <v>84</v>
      </c>
      <c r="BK509" s="226">
        <f>ROUND(I509*H509,2)</f>
        <v>0</v>
      </c>
      <c r="BL509" s="17" t="s">
        <v>131</v>
      </c>
      <c r="BM509" s="225" t="s">
        <v>647</v>
      </c>
    </row>
    <row r="510" s="2" customFormat="1">
      <c r="A510" s="38"/>
      <c r="B510" s="39"/>
      <c r="C510" s="40"/>
      <c r="D510" s="227" t="s">
        <v>133</v>
      </c>
      <c r="E510" s="40"/>
      <c r="F510" s="228" t="s">
        <v>646</v>
      </c>
      <c r="G510" s="40"/>
      <c r="H510" s="40"/>
      <c r="I510" s="229"/>
      <c r="J510" s="40"/>
      <c r="K510" s="40"/>
      <c r="L510" s="44"/>
      <c r="M510" s="230"/>
      <c r="N510" s="231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133</v>
      </c>
      <c r="AU510" s="17" t="s">
        <v>86</v>
      </c>
    </row>
    <row r="511" s="2" customFormat="1" ht="24.15" customHeight="1">
      <c r="A511" s="38"/>
      <c r="B511" s="39"/>
      <c r="C511" s="264" t="s">
        <v>648</v>
      </c>
      <c r="D511" s="264" t="s">
        <v>369</v>
      </c>
      <c r="E511" s="265" t="s">
        <v>649</v>
      </c>
      <c r="F511" s="266" t="s">
        <v>650</v>
      </c>
      <c r="G511" s="267" t="s">
        <v>407</v>
      </c>
      <c r="H511" s="268">
        <v>2</v>
      </c>
      <c r="I511" s="269"/>
      <c r="J511" s="270">
        <f>ROUND(I511*H511,2)</f>
        <v>0</v>
      </c>
      <c r="K511" s="266" t="s">
        <v>140</v>
      </c>
      <c r="L511" s="271"/>
      <c r="M511" s="272" t="s">
        <v>1</v>
      </c>
      <c r="N511" s="273" t="s">
        <v>41</v>
      </c>
      <c r="O511" s="91"/>
      <c r="P511" s="223">
        <f>O511*H511</f>
        <v>0</v>
      </c>
      <c r="Q511" s="223">
        <v>0.0012999999999999999</v>
      </c>
      <c r="R511" s="223">
        <f>Q511*H511</f>
        <v>0.0025999999999999999</v>
      </c>
      <c r="S511" s="223">
        <v>0</v>
      </c>
      <c r="T511" s="22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5" t="s">
        <v>197</v>
      </c>
      <c r="AT511" s="225" t="s">
        <v>369</v>
      </c>
      <c r="AU511" s="225" t="s">
        <v>86</v>
      </c>
      <c r="AY511" s="17" t="s">
        <v>124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7" t="s">
        <v>84</v>
      </c>
      <c r="BK511" s="226">
        <f>ROUND(I511*H511,2)</f>
        <v>0</v>
      </c>
      <c r="BL511" s="17" t="s">
        <v>131</v>
      </c>
      <c r="BM511" s="225" t="s">
        <v>651</v>
      </c>
    </row>
    <row r="512" s="2" customFormat="1">
      <c r="A512" s="38"/>
      <c r="B512" s="39"/>
      <c r="C512" s="40"/>
      <c r="D512" s="227" t="s">
        <v>133</v>
      </c>
      <c r="E512" s="40"/>
      <c r="F512" s="228" t="s">
        <v>650</v>
      </c>
      <c r="G512" s="40"/>
      <c r="H512" s="40"/>
      <c r="I512" s="229"/>
      <c r="J512" s="40"/>
      <c r="K512" s="40"/>
      <c r="L512" s="44"/>
      <c r="M512" s="230"/>
      <c r="N512" s="231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133</v>
      </c>
      <c r="AU512" s="17" t="s">
        <v>86</v>
      </c>
    </row>
    <row r="513" s="2" customFormat="1" ht="24.15" customHeight="1">
      <c r="A513" s="38"/>
      <c r="B513" s="39"/>
      <c r="C513" s="214" t="s">
        <v>652</v>
      </c>
      <c r="D513" s="214" t="s">
        <v>126</v>
      </c>
      <c r="E513" s="215" t="s">
        <v>653</v>
      </c>
      <c r="F513" s="216" t="s">
        <v>654</v>
      </c>
      <c r="G513" s="217" t="s">
        <v>407</v>
      </c>
      <c r="H513" s="218">
        <v>6</v>
      </c>
      <c r="I513" s="219"/>
      <c r="J513" s="220">
        <f>ROUND(I513*H513,2)</f>
        <v>0</v>
      </c>
      <c r="K513" s="216" t="s">
        <v>140</v>
      </c>
      <c r="L513" s="44"/>
      <c r="M513" s="221" t="s">
        <v>1</v>
      </c>
      <c r="N513" s="222" t="s">
        <v>41</v>
      </c>
      <c r="O513" s="91"/>
      <c r="P513" s="223">
        <f>O513*H513</f>
        <v>0</v>
      </c>
      <c r="Q513" s="223">
        <v>0.11241</v>
      </c>
      <c r="R513" s="223">
        <f>Q513*H513</f>
        <v>0.67445999999999995</v>
      </c>
      <c r="S513" s="223">
        <v>0</v>
      </c>
      <c r="T513" s="22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5" t="s">
        <v>131</v>
      </c>
      <c r="AT513" s="225" t="s">
        <v>126</v>
      </c>
      <c r="AU513" s="225" t="s">
        <v>86</v>
      </c>
      <c r="AY513" s="17" t="s">
        <v>124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7" t="s">
        <v>84</v>
      </c>
      <c r="BK513" s="226">
        <f>ROUND(I513*H513,2)</f>
        <v>0</v>
      </c>
      <c r="BL513" s="17" t="s">
        <v>131</v>
      </c>
      <c r="BM513" s="225" t="s">
        <v>655</v>
      </c>
    </row>
    <row r="514" s="2" customFormat="1">
      <c r="A514" s="38"/>
      <c r="B514" s="39"/>
      <c r="C514" s="40"/>
      <c r="D514" s="227" t="s">
        <v>133</v>
      </c>
      <c r="E514" s="40"/>
      <c r="F514" s="228" t="s">
        <v>656</v>
      </c>
      <c r="G514" s="40"/>
      <c r="H514" s="40"/>
      <c r="I514" s="229"/>
      <c r="J514" s="40"/>
      <c r="K514" s="40"/>
      <c r="L514" s="44"/>
      <c r="M514" s="230"/>
      <c r="N514" s="231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133</v>
      </c>
      <c r="AU514" s="17" t="s">
        <v>86</v>
      </c>
    </row>
    <row r="515" s="2" customFormat="1" ht="21.75" customHeight="1">
      <c r="A515" s="38"/>
      <c r="B515" s="39"/>
      <c r="C515" s="264" t="s">
        <v>657</v>
      </c>
      <c r="D515" s="264" t="s">
        <v>369</v>
      </c>
      <c r="E515" s="265" t="s">
        <v>658</v>
      </c>
      <c r="F515" s="266" t="s">
        <v>659</v>
      </c>
      <c r="G515" s="267" t="s">
        <v>407</v>
      </c>
      <c r="H515" s="268">
        <v>6</v>
      </c>
      <c r="I515" s="269"/>
      <c r="J515" s="270">
        <f>ROUND(I515*H515,2)</f>
        <v>0</v>
      </c>
      <c r="K515" s="266" t="s">
        <v>140</v>
      </c>
      <c r="L515" s="271"/>
      <c r="M515" s="272" t="s">
        <v>1</v>
      </c>
      <c r="N515" s="273" t="s">
        <v>41</v>
      </c>
      <c r="O515" s="91"/>
      <c r="P515" s="223">
        <f>O515*H515</f>
        <v>0</v>
      </c>
      <c r="Q515" s="223">
        <v>0.0061000000000000004</v>
      </c>
      <c r="R515" s="223">
        <f>Q515*H515</f>
        <v>0.036600000000000001</v>
      </c>
      <c r="S515" s="223">
        <v>0</v>
      </c>
      <c r="T515" s="224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5" t="s">
        <v>197</v>
      </c>
      <c r="AT515" s="225" t="s">
        <v>369</v>
      </c>
      <c r="AU515" s="225" t="s">
        <v>86</v>
      </c>
      <c r="AY515" s="17" t="s">
        <v>124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7" t="s">
        <v>84</v>
      </c>
      <c r="BK515" s="226">
        <f>ROUND(I515*H515,2)</f>
        <v>0</v>
      </c>
      <c r="BL515" s="17" t="s">
        <v>131</v>
      </c>
      <c r="BM515" s="225" t="s">
        <v>660</v>
      </c>
    </row>
    <row r="516" s="2" customFormat="1">
      <c r="A516" s="38"/>
      <c r="B516" s="39"/>
      <c r="C516" s="40"/>
      <c r="D516" s="227" t="s">
        <v>133</v>
      </c>
      <c r="E516" s="40"/>
      <c r="F516" s="228" t="s">
        <v>659</v>
      </c>
      <c r="G516" s="40"/>
      <c r="H516" s="40"/>
      <c r="I516" s="229"/>
      <c r="J516" s="40"/>
      <c r="K516" s="40"/>
      <c r="L516" s="44"/>
      <c r="M516" s="230"/>
      <c r="N516" s="231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133</v>
      </c>
      <c r="AU516" s="17" t="s">
        <v>86</v>
      </c>
    </row>
    <row r="517" s="2" customFormat="1" ht="16.5" customHeight="1">
      <c r="A517" s="38"/>
      <c r="B517" s="39"/>
      <c r="C517" s="264" t="s">
        <v>661</v>
      </c>
      <c r="D517" s="264" t="s">
        <v>369</v>
      </c>
      <c r="E517" s="265" t="s">
        <v>662</v>
      </c>
      <c r="F517" s="266" t="s">
        <v>663</v>
      </c>
      <c r="G517" s="267" t="s">
        <v>407</v>
      </c>
      <c r="H517" s="268">
        <v>6</v>
      </c>
      <c r="I517" s="269"/>
      <c r="J517" s="270">
        <f>ROUND(I517*H517,2)</f>
        <v>0</v>
      </c>
      <c r="K517" s="266" t="s">
        <v>140</v>
      </c>
      <c r="L517" s="271"/>
      <c r="M517" s="272" t="s">
        <v>1</v>
      </c>
      <c r="N517" s="273" t="s">
        <v>41</v>
      </c>
      <c r="O517" s="91"/>
      <c r="P517" s="223">
        <f>O517*H517</f>
        <v>0</v>
      </c>
      <c r="Q517" s="223">
        <v>0.00010000000000000001</v>
      </c>
      <c r="R517" s="223">
        <f>Q517*H517</f>
        <v>0.00060000000000000006</v>
      </c>
      <c r="S517" s="223">
        <v>0</v>
      </c>
      <c r="T517" s="22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5" t="s">
        <v>197</v>
      </c>
      <c r="AT517" s="225" t="s">
        <v>369</v>
      </c>
      <c r="AU517" s="225" t="s">
        <v>86</v>
      </c>
      <c r="AY517" s="17" t="s">
        <v>124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17" t="s">
        <v>84</v>
      </c>
      <c r="BK517" s="226">
        <f>ROUND(I517*H517,2)</f>
        <v>0</v>
      </c>
      <c r="BL517" s="17" t="s">
        <v>131</v>
      </c>
      <c r="BM517" s="225" t="s">
        <v>664</v>
      </c>
    </row>
    <row r="518" s="2" customFormat="1">
      <c r="A518" s="38"/>
      <c r="B518" s="39"/>
      <c r="C518" s="40"/>
      <c r="D518" s="227" t="s">
        <v>133</v>
      </c>
      <c r="E518" s="40"/>
      <c r="F518" s="228" t="s">
        <v>663</v>
      </c>
      <c r="G518" s="40"/>
      <c r="H518" s="40"/>
      <c r="I518" s="229"/>
      <c r="J518" s="40"/>
      <c r="K518" s="40"/>
      <c r="L518" s="44"/>
      <c r="M518" s="230"/>
      <c r="N518" s="231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133</v>
      </c>
      <c r="AU518" s="17" t="s">
        <v>86</v>
      </c>
    </row>
    <row r="519" s="2" customFormat="1" ht="16.5" customHeight="1">
      <c r="A519" s="38"/>
      <c r="B519" s="39"/>
      <c r="C519" s="264" t="s">
        <v>665</v>
      </c>
      <c r="D519" s="264" t="s">
        <v>369</v>
      </c>
      <c r="E519" s="265" t="s">
        <v>666</v>
      </c>
      <c r="F519" s="266" t="s">
        <v>667</v>
      </c>
      <c r="G519" s="267" t="s">
        <v>407</v>
      </c>
      <c r="H519" s="268">
        <v>6</v>
      </c>
      <c r="I519" s="269"/>
      <c r="J519" s="270">
        <f>ROUND(I519*H519,2)</f>
        <v>0</v>
      </c>
      <c r="K519" s="266" t="s">
        <v>140</v>
      </c>
      <c r="L519" s="271"/>
      <c r="M519" s="272" t="s">
        <v>1</v>
      </c>
      <c r="N519" s="273" t="s">
        <v>41</v>
      </c>
      <c r="O519" s="91"/>
      <c r="P519" s="223">
        <f>O519*H519</f>
        <v>0</v>
      </c>
      <c r="Q519" s="223">
        <v>0.0030000000000000001</v>
      </c>
      <c r="R519" s="223">
        <f>Q519*H519</f>
        <v>0.018000000000000002</v>
      </c>
      <c r="S519" s="223">
        <v>0</v>
      </c>
      <c r="T519" s="22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5" t="s">
        <v>197</v>
      </c>
      <c r="AT519" s="225" t="s">
        <v>369</v>
      </c>
      <c r="AU519" s="225" t="s">
        <v>86</v>
      </c>
      <c r="AY519" s="17" t="s">
        <v>124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7" t="s">
        <v>84</v>
      </c>
      <c r="BK519" s="226">
        <f>ROUND(I519*H519,2)</f>
        <v>0</v>
      </c>
      <c r="BL519" s="17" t="s">
        <v>131</v>
      </c>
      <c r="BM519" s="225" t="s">
        <v>668</v>
      </c>
    </row>
    <row r="520" s="2" customFormat="1">
      <c r="A520" s="38"/>
      <c r="B520" s="39"/>
      <c r="C520" s="40"/>
      <c r="D520" s="227" t="s">
        <v>133</v>
      </c>
      <c r="E520" s="40"/>
      <c r="F520" s="228" t="s">
        <v>667</v>
      </c>
      <c r="G520" s="40"/>
      <c r="H520" s="40"/>
      <c r="I520" s="229"/>
      <c r="J520" s="40"/>
      <c r="K520" s="40"/>
      <c r="L520" s="44"/>
      <c r="M520" s="230"/>
      <c r="N520" s="231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133</v>
      </c>
      <c r="AU520" s="17" t="s">
        <v>86</v>
      </c>
    </row>
    <row r="521" s="2" customFormat="1" ht="21.75" customHeight="1">
      <c r="A521" s="38"/>
      <c r="B521" s="39"/>
      <c r="C521" s="264" t="s">
        <v>669</v>
      </c>
      <c r="D521" s="264" t="s">
        <v>369</v>
      </c>
      <c r="E521" s="265" t="s">
        <v>670</v>
      </c>
      <c r="F521" s="266" t="s">
        <v>671</v>
      </c>
      <c r="G521" s="267" t="s">
        <v>407</v>
      </c>
      <c r="H521" s="268">
        <v>12</v>
      </c>
      <c r="I521" s="269"/>
      <c r="J521" s="270">
        <f>ROUND(I521*H521,2)</f>
        <v>0</v>
      </c>
      <c r="K521" s="266" t="s">
        <v>140</v>
      </c>
      <c r="L521" s="271"/>
      <c r="M521" s="272" t="s">
        <v>1</v>
      </c>
      <c r="N521" s="273" t="s">
        <v>41</v>
      </c>
      <c r="O521" s="91"/>
      <c r="P521" s="223">
        <f>O521*H521</f>
        <v>0</v>
      </c>
      <c r="Q521" s="223">
        <v>0.00035</v>
      </c>
      <c r="R521" s="223">
        <f>Q521*H521</f>
        <v>0.0041999999999999997</v>
      </c>
      <c r="S521" s="223">
        <v>0</v>
      </c>
      <c r="T521" s="22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5" t="s">
        <v>197</v>
      </c>
      <c r="AT521" s="225" t="s">
        <v>369</v>
      </c>
      <c r="AU521" s="225" t="s">
        <v>86</v>
      </c>
      <c r="AY521" s="17" t="s">
        <v>124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7" t="s">
        <v>84</v>
      </c>
      <c r="BK521" s="226">
        <f>ROUND(I521*H521,2)</f>
        <v>0</v>
      </c>
      <c r="BL521" s="17" t="s">
        <v>131</v>
      </c>
      <c r="BM521" s="225" t="s">
        <v>672</v>
      </c>
    </row>
    <row r="522" s="2" customFormat="1">
      <c r="A522" s="38"/>
      <c r="B522" s="39"/>
      <c r="C522" s="40"/>
      <c r="D522" s="227" t="s">
        <v>133</v>
      </c>
      <c r="E522" s="40"/>
      <c r="F522" s="228" t="s">
        <v>671</v>
      </c>
      <c r="G522" s="40"/>
      <c r="H522" s="40"/>
      <c r="I522" s="229"/>
      <c r="J522" s="40"/>
      <c r="K522" s="40"/>
      <c r="L522" s="44"/>
      <c r="M522" s="230"/>
      <c r="N522" s="231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133</v>
      </c>
      <c r="AU522" s="17" t="s">
        <v>86</v>
      </c>
    </row>
    <row r="523" s="2" customFormat="1" ht="33" customHeight="1">
      <c r="A523" s="38"/>
      <c r="B523" s="39"/>
      <c r="C523" s="214" t="s">
        <v>673</v>
      </c>
      <c r="D523" s="214" t="s">
        <v>126</v>
      </c>
      <c r="E523" s="215" t="s">
        <v>674</v>
      </c>
      <c r="F523" s="216" t="s">
        <v>675</v>
      </c>
      <c r="G523" s="217" t="s">
        <v>216</v>
      </c>
      <c r="H523" s="218">
        <v>12</v>
      </c>
      <c r="I523" s="219"/>
      <c r="J523" s="220">
        <f>ROUND(I523*H523,2)</f>
        <v>0</v>
      </c>
      <c r="K523" s="216" t="s">
        <v>130</v>
      </c>
      <c r="L523" s="44"/>
      <c r="M523" s="221" t="s">
        <v>1</v>
      </c>
      <c r="N523" s="222" t="s">
        <v>41</v>
      </c>
      <c r="O523" s="91"/>
      <c r="P523" s="223">
        <f>O523*H523</f>
        <v>0</v>
      </c>
      <c r="Q523" s="223">
        <v>0.14215</v>
      </c>
      <c r="R523" s="223">
        <f>Q523*H523</f>
        <v>1.7058</v>
      </c>
      <c r="S523" s="223">
        <v>0</v>
      </c>
      <c r="T523" s="22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5" t="s">
        <v>131</v>
      </c>
      <c r="AT523" s="225" t="s">
        <v>126</v>
      </c>
      <c r="AU523" s="225" t="s">
        <v>86</v>
      </c>
      <c r="AY523" s="17" t="s">
        <v>124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7" t="s">
        <v>84</v>
      </c>
      <c r="BK523" s="226">
        <f>ROUND(I523*H523,2)</f>
        <v>0</v>
      </c>
      <c r="BL523" s="17" t="s">
        <v>131</v>
      </c>
      <c r="BM523" s="225" t="s">
        <v>676</v>
      </c>
    </row>
    <row r="524" s="2" customFormat="1">
      <c r="A524" s="38"/>
      <c r="B524" s="39"/>
      <c r="C524" s="40"/>
      <c r="D524" s="227" t="s">
        <v>133</v>
      </c>
      <c r="E524" s="40"/>
      <c r="F524" s="228" t="s">
        <v>677</v>
      </c>
      <c r="G524" s="40"/>
      <c r="H524" s="40"/>
      <c r="I524" s="229"/>
      <c r="J524" s="40"/>
      <c r="K524" s="40"/>
      <c r="L524" s="44"/>
      <c r="M524" s="230"/>
      <c r="N524" s="231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133</v>
      </c>
      <c r="AU524" s="17" t="s">
        <v>86</v>
      </c>
    </row>
    <row r="525" s="13" customFormat="1">
      <c r="A525" s="13"/>
      <c r="B525" s="232"/>
      <c r="C525" s="233"/>
      <c r="D525" s="227" t="s">
        <v>135</v>
      </c>
      <c r="E525" s="234" t="s">
        <v>1</v>
      </c>
      <c r="F525" s="235" t="s">
        <v>678</v>
      </c>
      <c r="G525" s="233"/>
      <c r="H525" s="234" t="s">
        <v>1</v>
      </c>
      <c r="I525" s="236"/>
      <c r="J525" s="233"/>
      <c r="K525" s="233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135</v>
      </c>
      <c r="AU525" s="241" t="s">
        <v>86</v>
      </c>
      <c r="AV525" s="13" t="s">
        <v>84</v>
      </c>
      <c r="AW525" s="13" t="s">
        <v>32</v>
      </c>
      <c r="AX525" s="13" t="s">
        <v>76</v>
      </c>
      <c r="AY525" s="241" t="s">
        <v>124</v>
      </c>
    </row>
    <row r="526" s="14" customFormat="1">
      <c r="A526" s="14"/>
      <c r="B526" s="242"/>
      <c r="C526" s="243"/>
      <c r="D526" s="227" t="s">
        <v>135</v>
      </c>
      <c r="E526" s="244" t="s">
        <v>1</v>
      </c>
      <c r="F526" s="245" t="s">
        <v>679</v>
      </c>
      <c r="G526" s="243"/>
      <c r="H526" s="246">
        <v>12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2" t="s">
        <v>135</v>
      </c>
      <c r="AU526" s="252" t="s">
        <v>86</v>
      </c>
      <c r="AV526" s="14" t="s">
        <v>86</v>
      </c>
      <c r="AW526" s="14" t="s">
        <v>32</v>
      </c>
      <c r="AX526" s="14" t="s">
        <v>84</v>
      </c>
      <c r="AY526" s="252" t="s">
        <v>124</v>
      </c>
    </row>
    <row r="527" s="2" customFormat="1" ht="16.5" customHeight="1">
      <c r="A527" s="38"/>
      <c r="B527" s="39"/>
      <c r="C527" s="264" t="s">
        <v>680</v>
      </c>
      <c r="D527" s="264" t="s">
        <v>369</v>
      </c>
      <c r="E527" s="265" t="s">
        <v>681</v>
      </c>
      <c r="F527" s="266" t="s">
        <v>682</v>
      </c>
      <c r="G527" s="267" t="s">
        <v>216</v>
      </c>
      <c r="H527" s="268">
        <v>48.960000000000001</v>
      </c>
      <c r="I527" s="269"/>
      <c r="J527" s="270">
        <f>ROUND(I527*H527,2)</f>
        <v>0</v>
      </c>
      <c r="K527" s="266" t="s">
        <v>1</v>
      </c>
      <c r="L527" s="271"/>
      <c r="M527" s="272" t="s">
        <v>1</v>
      </c>
      <c r="N527" s="273" t="s">
        <v>41</v>
      </c>
      <c r="O527" s="91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5" t="s">
        <v>197</v>
      </c>
      <c r="AT527" s="225" t="s">
        <v>369</v>
      </c>
      <c r="AU527" s="225" t="s">
        <v>86</v>
      </c>
      <c r="AY527" s="17" t="s">
        <v>124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7" t="s">
        <v>84</v>
      </c>
      <c r="BK527" s="226">
        <f>ROUND(I527*H527,2)</f>
        <v>0</v>
      </c>
      <c r="BL527" s="17" t="s">
        <v>131</v>
      </c>
      <c r="BM527" s="225" t="s">
        <v>683</v>
      </c>
    </row>
    <row r="528" s="2" customFormat="1">
      <c r="A528" s="38"/>
      <c r="B528" s="39"/>
      <c r="C528" s="40"/>
      <c r="D528" s="227" t="s">
        <v>133</v>
      </c>
      <c r="E528" s="40"/>
      <c r="F528" s="228" t="s">
        <v>682</v>
      </c>
      <c r="G528" s="40"/>
      <c r="H528" s="40"/>
      <c r="I528" s="229"/>
      <c r="J528" s="40"/>
      <c r="K528" s="40"/>
      <c r="L528" s="44"/>
      <c r="M528" s="230"/>
      <c r="N528" s="231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133</v>
      </c>
      <c r="AU528" s="17" t="s">
        <v>86</v>
      </c>
    </row>
    <row r="529" s="14" customFormat="1">
      <c r="A529" s="14"/>
      <c r="B529" s="242"/>
      <c r="C529" s="243"/>
      <c r="D529" s="227" t="s">
        <v>135</v>
      </c>
      <c r="E529" s="243"/>
      <c r="F529" s="245" t="s">
        <v>684</v>
      </c>
      <c r="G529" s="243"/>
      <c r="H529" s="246">
        <v>48.960000000000001</v>
      </c>
      <c r="I529" s="247"/>
      <c r="J529" s="243"/>
      <c r="K529" s="243"/>
      <c r="L529" s="248"/>
      <c r="M529" s="249"/>
      <c r="N529" s="250"/>
      <c r="O529" s="250"/>
      <c r="P529" s="250"/>
      <c r="Q529" s="250"/>
      <c r="R529" s="250"/>
      <c r="S529" s="250"/>
      <c r="T529" s="25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2" t="s">
        <v>135</v>
      </c>
      <c r="AU529" s="252" t="s">
        <v>86</v>
      </c>
      <c r="AV529" s="14" t="s">
        <v>86</v>
      </c>
      <c r="AW529" s="14" t="s">
        <v>4</v>
      </c>
      <c r="AX529" s="14" t="s">
        <v>84</v>
      </c>
      <c r="AY529" s="252" t="s">
        <v>124</v>
      </c>
    </row>
    <row r="530" s="2" customFormat="1" ht="24.15" customHeight="1">
      <c r="A530" s="38"/>
      <c r="B530" s="39"/>
      <c r="C530" s="214" t="s">
        <v>685</v>
      </c>
      <c r="D530" s="214" t="s">
        <v>126</v>
      </c>
      <c r="E530" s="215" t="s">
        <v>686</v>
      </c>
      <c r="F530" s="216" t="s">
        <v>687</v>
      </c>
      <c r="G530" s="217" t="s">
        <v>216</v>
      </c>
      <c r="H530" s="218">
        <v>2063</v>
      </c>
      <c r="I530" s="219"/>
      <c r="J530" s="220">
        <f>ROUND(I530*H530,2)</f>
        <v>0</v>
      </c>
      <c r="K530" s="216" t="s">
        <v>140</v>
      </c>
      <c r="L530" s="44"/>
      <c r="M530" s="221" t="s">
        <v>1</v>
      </c>
      <c r="N530" s="222" t="s">
        <v>41</v>
      </c>
      <c r="O530" s="91"/>
      <c r="P530" s="223">
        <f>O530*H530</f>
        <v>0</v>
      </c>
      <c r="Q530" s="223">
        <v>0.089779999999999999</v>
      </c>
      <c r="R530" s="223">
        <f>Q530*H530</f>
        <v>185.21614</v>
      </c>
      <c r="S530" s="223">
        <v>0</v>
      </c>
      <c r="T530" s="22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5" t="s">
        <v>131</v>
      </c>
      <c r="AT530" s="225" t="s">
        <v>126</v>
      </c>
      <c r="AU530" s="225" t="s">
        <v>86</v>
      </c>
      <c r="AY530" s="17" t="s">
        <v>124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7" t="s">
        <v>84</v>
      </c>
      <c r="BK530" s="226">
        <f>ROUND(I530*H530,2)</f>
        <v>0</v>
      </c>
      <c r="BL530" s="17" t="s">
        <v>131</v>
      </c>
      <c r="BM530" s="225" t="s">
        <v>688</v>
      </c>
    </row>
    <row r="531" s="2" customFormat="1">
      <c r="A531" s="38"/>
      <c r="B531" s="39"/>
      <c r="C531" s="40"/>
      <c r="D531" s="227" t="s">
        <v>133</v>
      </c>
      <c r="E531" s="40"/>
      <c r="F531" s="228" t="s">
        <v>689</v>
      </c>
      <c r="G531" s="40"/>
      <c r="H531" s="40"/>
      <c r="I531" s="229"/>
      <c r="J531" s="40"/>
      <c r="K531" s="40"/>
      <c r="L531" s="44"/>
      <c r="M531" s="230"/>
      <c r="N531" s="231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133</v>
      </c>
      <c r="AU531" s="17" t="s">
        <v>86</v>
      </c>
    </row>
    <row r="532" s="13" customFormat="1">
      <c r="A532" s="13"/>
      <c r="B532" s="232"/>
      <c r="C532" s="233"/>
      <c r="D532" s="227" t="s">
        <v>135</v>
      </c>
      <c r="E532" s="234" t="s">
        <v>1</v>
      </c>
      <c r="F532" s="235" t="s">
        <v>690</v>
      </c>
      <c r="G532" s="233"/>
      <c r="H532" s="234" t="s">
        <v>1</v>
      </c>
      <c r="I532" s="236"/>
      <c r="J532" s="233"/>
      <c r="K532" s="233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135</v>
      </c>
      <c r="AU532" s="241" t="s">
        <v>86</v>
      </c>
      <c r="AV532" s="13" t="s">
        <v>84</v>
      </c>
      <c r="AW532" s="13" t="s">
        <v>32</v>
      </c>
      <c r="AX532" s="13" t="s">
        <v>76</v>
      </c>
      <c r="AY532" s="241" t="s">
        <v>124</v>
      </c>
    </row>
    <row r="533" s="14" customFormat="1">
      <c r="A533" s="14"/>
      <c r="B533" s="242"/>
      <c r="C533" s="243"/>
      <c r="D533" s="227" t="s">
        <v>135</v>
      </c>
      <c r="E533" s="244" t="s">
        <v>1</v>
      </c>
      <c r="F533" s="245" t="s">
        <v>691</v>
      </c>
      <c r="G533" s="243"/>
      <c r="H533" s="246">
        <v>1756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135</v>
      </c>
      <c r="AU533" s="252" t="s">
        <v>86</v>
      </c>
      <c r="AV533" s="14" t="s">
        <v>86</v>
      </c>
      <c r="AW533" s="14" t="s">
        <v>32</v>
      </c>
      <c r="AX533" s="14" t="s">
        <v>76</v>
      </c>
      <c r="AY533" s="252" t="s">
        <v>124</v>
      </c>
    </row>
    <row r="534" s="13" customFormat="1">
      <c r="A534" s="13"/>
      <c r="B534" s="232"/>
      <c r="C534" s="233"/>
      <c r="D534" s="227" t="s">
        <v>135</v>
      </c>
      <c r="E534" s="234" t="s">
        <v>1</v>
      </c>
      <c r="F534" s="235" t="s">
        <v>692</v>
      </c>
      <c r="G534" s="233"/>
      <c r="H534" s="234" t="s">
        <v>1</v>
      </c>
      <c r="I534" s="236"/>
      <c r="J534" s="233"/>
      <c r="K534" s="233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135</v>
      </c>
      <c r="AU534" s="241" t="s">
        <v>86</v>
      </c>
      <c r="AV534" s="13" t="s">
        <v>84</v>
      </c>
      <c r="AW534" s="13" t="s">
        <v>32</v>
      </c>
      <c r="AX534" s="13" t="s">
        <v>76</v>
      </c>
      <c r="AY534" s="241" t="s">
        <v>124</v>
      </c>
    </row>
    <row r="535" s="14" customFormat="1">
      <c r="A535" s="14"/>
      <c r="B535" s="242"/>
      <c r="C535" s="243"/>
      <c r="D535" s="227" t="s">
        <v>135</v>
      </c>
      <c r="E535" s="244" t="s">
        <v>1</v>
      </c>
      <c r="F535" s="245" t="s">
        <v>693</v>
      </c>
      <c r="G535" s="243"/>
      <c r="H535" s="246">
        <v>249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2" t="s">
        <v>135</v>
      </c>
      <c r="AU535" s="252" t="s">
        <v>86</v>
      </c>
      <c r="AV535" s="14" t="s">
        <v>86</v>
      </c>
      <c r="AW535" s="14" t="s">
        <v>32</v>
      </c>
      <c r="AX535" s="14" t="s">
        <v>76</v>
      </c>
      <c r="AY535" s="252" t="s">
        <v>124</v>
      </c>
    </row>
    <row r="536" s="13" customFormat="1">
      <c r="A536" s="13"/>
      <c r="B536" s="232"/>
      <c r="C536" s="233"/>
      <c r="D536" s="227" t="s">
        <v>135</v>
      </c>
      <c r="E536" s="234" t="s">
        <v>1</v>
      </c>
      <c r="F536" s="235" t="s">
        <v>694</v>
      </c>
      <c r="G536" s="233"/>
      <c r="H536" s="234" t="s">
        <v>1</v>
      </c>
      <c r="I536" s="236"/>
      <c r="J536" s="233"/>
      <c r="K536" s="233"/>
      <c r="L536" s="237"/>
      <c r="M536" s="238"/>
      <c r="N536" s="239"/>
      <c r="O536" s="239"/>
      <c r="P536" s="239"/>
      <c r="Q536" s="239"/>
      <c r="R536" s="239"/>
      <c r="S536" s="239"/>
      <c r="T536" s="24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1" t="s">
        <v>135</v>
      </c>
      <c r="AU536" s="241" t="s">
        <v>86</v>
      </c>
      <c r="AV536" s="13" t="s">
        <v>84</v>
      </c>
      <c r="AW536" s="13" t="s">
        <v>32</v>
      </c>
      <c r="AX536" s="13" t="s">
        <v>76</v>
      </c>
      <c r="AY536" s="241" t="s">
        <v>124</v>
      </c>
    </row>
    <row r="537" s="14" customFormat="1">
      <c r="A537" s="14"/>
      <c r="B537" s="242"/>
      <c r="C537" s="243"/>
      <c r="D537" s="227" t="s">
        <v>135</v>
      </c>
      <c r="E537" s="244" t="s">
        <v>1</v>
      </c>
      <c r="F537" s="245" t="s">
        <v>556</v>
      </c>
      <c r="G537" s="243"/>
      <c r="H537" s="246">
        <v>58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2" t="s">
        <v>135</v>
      </c>
      <c r="AU537" s="252" t="s">
        <v>86</v>
      </c>
      <c r="AV537" s="14" t="s">
        <v>86</v>
      </c>
      <c r="AW537" s="14" t="s">
        <v>32</v>
      </c>
      <c r="AX537" s="14" t="s">
        <v>76</v>
      </c>
      <c r="AY537" s="252" t="s">
        <v>124</v>
      </c>
    </row>
    <row r="538" s="15" customFormat="1">
      <c r="A538" s="15"/>
      <c r="B538" s="253"/>
      <c r="C538" s="254"/>
      <c r="D538" s="227" t="s">
        <v>135</v>
      </c>
      <c r="E538" s="255" t="s">
        <v>1</v>
      </c>
      <c r="F538" s="256" t="s">
        <v>154</v>
      </c>
      <c r="G538" s="254"/>
      <c r="H538" s="257">
        <v>2063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3" t="s">
        <v>135</v>
      </c>
      <c r="AU538" s="263" t="s">
        <v>86</v>
      </c>
      <c r="AV538" s="15" t="s">
        <v>131</v>
      </c>
      <c r="AW538" s="15" t="s">
        <v>32</v>
      </c>
      <c r="AX538" s="15" t="s">
        <v>84</v>
      </c>
      <c r="AY538" s="263" t="s">
        <v>124</v>
      </c>
    </row>
    <row r="539" s="2" customFormat="1" ht="16.5" customHeight="1">
      <c r="A539" s="38"/>
      <c r="B539" s="39"/>
      <c r="C539" s="264" t="s">
        <v>695</v>
      </c>
      <c r="D539" s="264" t="s">
        <v>369</v>
      </c>
      <c r="E539" s="265" t="s">
        <v>696</v>
      </c>
      <c r="F539" s="266" t="s">
        <v>697</v>
      </c>
      <c r="G539" s="267" t="s">
        <v>129</v>
      </c>
      <c r="H539" s="268">
        <v>3.2799999999999998</v>
      </c>
      <c r="I539" s="269"/>
      <c r="J539" s="270">
        <f>ROUND(I539*H539,2)</f>
        <v>0</v>
      </c>
      <c r="K539" s="266" t="s">
        <v>140</v>
      </c>
      <c r="L539" s="271"/>
      <c r="M539" s="272" t="s">
        <v>1</v>
      </c>
      <c r="N539" s="273" t="s">
        <v>41</v>
      </c>
      <c r="O539" s="91"/>
      <c r="P539" s="223">
        <f>O539*H539</f>
        <v>0</v>
      </c>
      <c r="Q539" s="223">
        <v>0.222</v>
      </c>
      <c r="R539" s="223">
        <f>Q539*H539</f>
        <v>0.72815999999999992</v>
      </c>
      <c r="S539" s="223">
        <v>0</v>
      </c>
      <c r="T539" s="22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5" t="s">
        <v>197</v>
      </c>
      <c r="AT539" s="225" t="s">
        <v>369</v>
      </c>
      <c r="AU539" s="225" t="s">
        <v>86</v>
      </c>
      <c r="AY539" s="17" t="s">
        <v>124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7" t="s">
        <v>84</v>
      </c>
      <c r="BK539" s="226">
        <f>ROUND(I539*H539,2)</f>
        <v>0</v>
      </c>
      <c r="BL539" s="17" t="s">
        <v>131</v>
      </c>
      <c r="BM539" s="225" t="s">
        <v>698</v>
      </c>
    </row>
    <row r="540" s="2" customFormat="1">
      <c r="A540" s="38"/>
      <c r="B540" s="39"/>
      <c r="C540" s="40"/>
      <c r="D540" s="227" t="s">
        <v>133</v>
      </c>
      <c r="E540" s="40"/>
      <c r="F540" s="228" t="s">
        <v>697</v>
      </c>
      <c r="G540" s="40"/>
      <c r="H540" s="40"/>
      <c r="I540" s="229"/>
      <c r="J540" s="40"/>
      <c r="K540" s="40"/>
      <c r="L540" s="44"/>
      <c r="M540" s="230"/>
      <c r="N540" s="231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133</v>
      </c>
      <c r="AU540" s="17" t="s">
        <v>86</v>
      </c>
    </row>
    <row r="541" s="13" customFormat="1">
      <c r="A541" s="13"/>
      <c r="B541" s="232"/>
      <c r="C541" s="233"/>
      <c r="D541" s="227" t="s">
        <v>135</v>
      </c>
      <c r="E541" s="234" t="s">
        <v>1</v>
      </c>
      <c r="F541" s="235" t="s">
        <v>699</v>
      </c>
      <c r="G541" s="233"/>
      <c r="H541" s="234" t="s">
        <v>1</v>
      </c>
      <c r="I541" s="236"/>
      <c r="J541" s="233"/>
      <c r="K541" s="233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135</v>
      </c>
      <c r="AU541" s="241" t="s">
        <v>86</v>
      </c>
      <c r="AV541" s="13" t="s">
        <v>84</v>
      </c>
      <c r="AW541" s="13" t="s">
        <v>32</v>
      </c>
      <c r="AX541" s="13" t="s">
        <v>76</v>
      </c>
      <c r="AY541" s="241" t="s">
        <v>124</v>
      </c>
    </row>
    <row r="542" s="14" customFormat="1">
      <c r="A542" s="14"/>
      <c r="B542" s="242"/>
      <c r="C542" s="243"/>
      <c r="D542" s="227" t="s">
        <v>135</v>
      </c>
      <c r="E542" s="244" t="s">
        <v>1</v>
      </c>
      <c r="F542" s="245" t="s">
        <v>76</v>
      </c>
      <c r="G542" s="243"/>
      <c r="H542" s="246">
        <v>0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135</v>
      </c>
      <c r="AU542" s="252" t="s">
        <v>86</v>
      </c>
      <c r="AV542" s="14" t="s">
        <v>86</v>
      </c>
      <c r="AW542" s="14" t="s">
        <v>32</v>
      </c>
      <c r="AX542" s="14" t="s">
        <v>76</v>
      </c>
      <c r="AY542" s="252" t="s">
        <v>124</v>
      </c>
    </row>
    <row r="543" s="13" customFormat="1">
      <c r="A543" s="13"/>
      <c r="B543" s="232"/>
      <c r="C543" s="233"/>
      <c r="D543" s="227" t="s">
        <v>135</v>
      </c>
      <c r="E543" s="234" t="s">
        <v>1</v>
      </c>
      <c r="F543" s="235" t="s">
        <v>692</v>
      </c>
      <c r="G543" s="233"/>
      <c r="H543" s="234" t="s">
        <v>1</v>
      </c>
      <c r="I543" s="236"/>
      <c r="J543" s="233"/>
      <c r="K543" s="233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135</v>
      </c>
      <c r="AU543" s="241" t="s">
        <v>86</v>
      </c>
      <c r="AV543" s="13" t="s">
        <v>84</v>
      </c>
      <c r="AW543" s="13" t="s">
        <v>32</v>
      </c>
      <c r="AX543" s="13" t="s">
        <v>76</v>
      </c>
      <c r="AY543" s="241" t="s">
        <v>124</v>
      </c>
    </row>
    <row r="544" s="14" customFormat="1">
      <c r="A544" s="14"/>
      <c r="B544" s="242"/>
      <c r="C544" s="243"/>
      <c r="D544" s="227" t="s">
        <v>135</v>
      </c>
      <c r="E544" s="244" t="s">
        <v>1</v>
      </c>
      <c r="F544" s="245" t="s">
        <v>700</v>
      </c>
      <c r="G544" s="243"/>
      <c r="H544" s="246">
        <v>27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2" t="s">
        <v>135</v>
      </c>
      <c r="AU544" s="252" t="s">
        <v>86</v>
      </c>
      <c r="AV544" s="14" t="s">
        <v>86</v>
      </c>
      <c r="AW544" s="14" t="s">
        <v>32</v>
      </c>
      <c r="AX544" s="14" t="s">
        <v>76</v>
      </c>
      <c r="AY544" s="252" t="s">
        <v>124</v>
      </c>
    </row>
    <row r="545" s="13" customFormat="1">
      <c r="A545" s="13"/>
      <c r="B545" s="232"/>
      <c r="C545" s="233"/>
      <c r="D545" s="227" t="s">
        <v>135</v>
      </c>
      <c r="E545" s="234" t="s">
        <v>1</v>
      </c>
      <c r="F545" s="235" t="s">
        <v>694</v>
      </c>
      <c r="G545" s="233"/>
      <c r="H545" s="234" t="s">
        <v>1</v>
      </c>
      <c r="I545" s="236"/>
      <c r="J545" s="233"/>
      <c r="K545" s="233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135</v>
      </c>
      <c r="AU545" s="241" t="s">
        <v>86</v>
      </c>
      <c r="AV545" s="13" t="s">
        <v>84</v>
      </c>
      <c r="AW545" s="13" t="s">
        <v>32</v>
      </c>
      <c r="AX545" s="13" t="s">
        <v>76</v>
      </c>
      <c r="AY545" s="241" t="s">
        <v>124</v>
      </c>
    </row>
    <row r="546" s="14" customFormat="1">
      <c r="A546" s="14"/>
      <c r="B546" s="242"/>
      <c r="C546" s="243"/>
      <c r="D546" s="227" t="s">
        <v>135</v>
      </c>
      <c r="E546" s="244" t="s">
        <v>1</v>
      </c>
      <c r="F546" s="245" t="s">
        <v>701</v>
      </c>
      <c r="G546" s="243"/>
      <c r="H546" s="246">
        <v>5.7999999999999998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2" t="s">
        <v>135</v>
      </c>
      <c r="AU546" s="252" t="s">
        <v>86</v>
      </c>
      <c r="AV546" s="14" t="s">
        <v>86</v>
      </c>
      <c r="AW546" s="14" t="s">
        <v>32</v>
      </c>
      <c r="AX546" s="14" t="s">
        <v>76</v>
      </c>
      <c r="AY546" s="252" t="s">
        <v>124</v>
      </c>
    </row>
    <row r="547" s="15" customFormat="1">
      <c r="A547" s="15"/>
      <c r="B547" s="253"/>
      <c r="C547" s="254"/>
      <c r="D547" s="227" t="s">
        <v>135</v>
      </c>
      <c r="E547" s="255" t="s">
        <v>1</v>
      </c>
      <c r="F547" s="256" t="s">
        <v>154</v>
      </c>
      <c r="G547" s="254"/>
      <c r="H547" s="257">
        <v>32.799999999999997</v>
      </c>
      <c r="I547" s="258"/>
      <c r="J547" s="254"/>
      <c r="K547" s="254"/>
      <c r="L547" s="259"/>
      <c r="M547" s="260"/>
      <c r="N547" s="261"/>
      <c r="O547" s="261"/>
      <c r="P547" s="261"/>
      <c r="Q547" s="261"/>
      <c r="R547" s="261"/>
      <c r="S547" s="261"/>
      <c r="T547" s="26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3" t="s">
        <v>135</v>
      </c>
      <c r="AU547" s="263" t="s">
        <v>86</v>
      </c>
      <c r="AV547" s="15" t="s">
        <v>131</v>
      </c>
      <c r="AW547" s="15" t="s">
        <v>32</v>
      </c>
      <c r="AX547" s="15" t="s">
        <v>84</v>
      </c>
      <c r="AY547" s="263" t="s">
        <v>124</v>
      </c>
    </row>
    <row r="548" s="14" customFormat="1">
      <c r="A548" s="14"/>
      <c r="B548" s="242"/>
      <c r="C548" s="243"/>
      <c r="D548" s="227" t="s">
        <v>135</v>
      </c>
      <c r="E548" s="243"/>
      <c r="F548" s="245" t="s">
        <v>702</v>
      </c>
      <c r="G548" s="243"/>
      <c r="H548" s="246">
        <v>3.2799999999999998</v>
      </c>
      <c r="I548" s="247"/>
      <c r="J548" s="243"/>
      <c r="K548" s="243"/>
      <c r="L548" s="248"/>
      <c r="M548" s="249"/>
      <c r="N548" s="250"/>
      <c r="O548" s="250"/>
      <c r="P548" s="250"/>
      <c r="Q548" s="250"/>
      <c r="R548" s="250"/>
      <c r="S548" s="250"/>
      <c r="T548" s="25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2" t="s">
        <v>135</v>
      </c>
      <c r="AU548" s="252" t="s">
        <v>86</v>
      </c>
      <c r="AV548" s="14" t="s">
        <v>86</v>
      </c>
      <c r="AW548" s="14" t="s">
        <v>4</v>
      </c>
      <c r="AX548" s="14" t="s">
        <v>84</v>
      </c>
      <c r="AY548" s="252" t="s">
        <v>124</v>
      </c>
    </row>
    <row r="549" s="2" customFormat="1" ht="24.15" customHeight="1">
      <c r="A549" s="38"/>
      <c r="B549" s="39"/>
      <c r="C549" s="214" t="s">
        <v>703</v>
      </c>
      <c r="D549" s="214" t="s">
        <v>126</v>
      </c>
      <c r="E549" s="215" t="s">
        <v>704</v>
      </c>
      <c r="F549" s="216" t="s">
        <v>705</v>
      </c>
      <c r="G549" s="217" t="s">
        <v>216</v>
      </c>
      <c r="H549" s="218">
        <v>204</v>
      </c>
      <c r="I549" s="219"/>
      <c r="J549" s="220">
        <f>ROUND(I549*H549,2)</f>
        <v>0</v>
      </c>
      <c r="K549" s="216" t="s">
        <v>140</v>
      </c>
      <c r="L549" s="44"/>
      <c r="M549" s="221" t="s">
        <v>1</v>
      </c>
      <c r="N549" s="222" t="s">
        <v>41</v>
      </c>
      <c r="O549" s="91"/>
      <c r="P549" s="223">
        <f>O549*H549</f>
        <v>0</v>
      </c>
      <c r="Q549" s="223">
        <v>0.18292</v>
      </c>
      <c r="R549" s="223">
        <f>Q549*H549</f>
        <v>37.31568</v>
      </c>
      <c r="S549" s="223">
        <v>0</v>
      </c>
      <c r="T549" s="22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5" t="s">
        <v>131</v>
      </c>
      <c r="AT549" s="225" t="s">
        <v>126</v>
      </c>
      <c r="AU549" s="225" t="s">
        <v>86</v>
      </c>
      <c r="AY549" s="17" t="s">
        <v>124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7" t="s">
        <v>84</v>
      </c>
      <c r="BK549" s="226">
        <f>ROUND(I549*H549,2)</f>
        <v>0</v>
      </c>
      <c r="BL549" s="17" t="s">
        <v>131</v>
      </c>
      <c r="BM549" s="225" t="s">
        <v>706</v>
      </c>
    </row>
    <row r="550" s="2" customFormat="1">
      <c r="A550" s="38"/>
      <c r="B550" s="39"/>
      <c r="C550" s="40"/>
      <c r="D550" s="227" t="s">
        <v>133</v>
      </c>
      <c r="E550" s="40"/>
      <c r="F550" s="228" t="s">
        <v>707</v>
      </c>
      <c r="G550" s="40"/>
      <c r="H550" s="40"/>
      <c r="I550" s="229"/>
      <c r="J550" s="40"/>
      <c r="K550" s="40"/>
      <c r="L550" s="44"/>
      <c r="M550" s="230"/>
      <c r="N550" s="231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133</v>
      </c>
      <c r="AU550" s="17" t="s">
        <v>86</v>
      </c>
    </row>
    <row r="551" s="13" customFormat="1">
      <c r="A551" s="13"/>
      <c r="B551" s="232"/>
      <c r="C551" s="233"/>
      <c r="D551" s="227" t="s">
        <v>135</v>
      </c>
      <c r="E551" s="234" t="s">
        <v>1</v>
      </c>
      <c r="F551" s="235" t="s">
        <v>708</v>
      </c>
      <c r="G551" s="233"/>
      <c r="H551" s="234" t="s">
        <v>1</v>
      </c>
      <c r="I551" s="236"/>
      <c r="J551" s="233"/>
      <c r="K551" s="233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135</v>
      </c>
      <c r="AU551" s="241" t="s">
        <v>86</v>
      </c>
      <c r="AV551" s="13" t="s">
        <v>84</v>
      </c>
      <c r="AW551" s="13" t="s">
        <v>32</v>
      </c>
      <c r="AX551" s="13" t="s">
        <v>76</v>
      </c>
      <c r="AY551" s="241" t="s">
        <v>124</v>
      </c>
    </row>
    <row r="552" s="14" customFormat="1">
      <c r="A552" s="14"/>
      <c r="B552" s="242"/>
      <c r="C552" s="243"/>
      <c r="D552" s="227" t="s">
        <v>135</v>
      </c>
      <c r="E552" s="244" t="s">
        <v>1</v>
      </c>
      <c r="F552" s="245" t="s">
        <v>709</v>
      </c>
      <c r="G552" s="243"/>
      <c r="H552" s="246">
        <v>204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2" t="s">
        <v>135</v>
      </c>
      <c r="AU552" s="252" t="s">
        <v>86</v>
      </c>
      <c r="AV552" s="14" t="s">
        <v>86</v>
      </c>
      <c r="AW552" s="14" t="s">
        <v>32</v>
      </c>
      <c r="AX552" s="14" t="s">
        <v>84</v>
      </c>
      <c r="AY552" s="252" t="s">
        <v>124</v>
      </c>
    </row>
    <row r="553" s="2" customFormat="1" ht="16.5" customHeight="1">
      <c r="A553" s="38"/>
      <c r="B553" s="39"/>
      <c r="C553" s="264" t="s">
        <v>710</v>
      </c>
      <c r="D553" s="264" t="s">
        <v>369</v>
      </c>
      <c r="E553" s="265" t="s">
        <v>711</v>
      </c>
      <c r="F553" s="266" t="s">
        <v>712</v>
      </c>
      <c r="G553" s="267" t="s">
        <v>216</v>
      </c>
      <c r="H553" s="268">
        <v>102</v>
      </c>
      <c r="I553" s="269"/>
      <c r="J553" s="270">
        <f>ROUND(I553*H553,2)</f>
        <v>0</v>
      </c>
      <c r="K553" s="266" t="s">
        <v>140</v>
      </c>
      <c r="L553" s="271"/>
      <c r="M553" s="272" t="s">
        <v>1</v>
      </c>
      <c r="N553" s="273" t="s">
        <v>41</v>
      </c>
      <c r="O553" s="91"/>
      <c r="P553" s="223">
        <f>O553*H553</f>
        <v>0</v>
      </c>
      <c r="Q553" s="223">
        <v>0.20000000000000001</v>
      </c>
      <c r="R553" s="223">
        <f>Q553*H553</f>
        <v>20.400000000000002</v>
      </c>
      <c r="S553" s="223">
        <v>0</v>
      </c>
      <c r="T553" s="22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5" t="s">
        <v>197</v>
      </c>
      <c r="AT553" s="225" t="s">
        <v>369</v>
      </c>
      <c r="AU553" s="225" t="s">
        <v>86</v>
      </c>
      <c r="AY553" s="17" t="s">
        <v>124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7" t="s">
        <v>84</v>
      </c>
      <c r="BK553" s="226">
        <f>ROUND(I553*H553,2)</f>
        <v>0</v>
      </c>
      <c r="BL553" s="17" t="s">
        <v>131</v>
      </c>
      <c r="BM553" s="225" t="s">
        <v>713</v>
      </c>
    </row>
    <row r="554" s="2" customFormat="1">
      <c r="A554" s="38"/>
      <c r="B554" s="39"/>
      <c r="C554" s="40"/>
      <c r="D554" s="227" t="s">
        <v>133</v>
      </c>
      <c r="E554" s="40"/>
      <c r="F554" s="228" t="s">
        <v>712</v>
      </c>
      <c r="G554" s="40"/>
      <c r="H554" s="40"/>
      <c r="I554" s="229"/>
      <c r="J554" s="40"/>
      <c r="K554" s="40"/>
      <c r="L554" s="44"/>
      <c r="M554" s="230"/>
      <c r="N554" s="231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133</v>
      </c>
      <c r="AU554" s="17" t="s">
        <v>86</v>
      </c>
    </row>
    <row r="555" s="13" customFormat="1">
      <c r="A555" s="13"/>
      <c r="B555" s="232"/>
      <c r="C555" s="233"/>
      <c r="D555" s="227" t="s">
        <v>135</v>
      </c>
      <c r="E555" s="234" t="s">
        <v>1</v>
      </c>
      <c r="F555" s="235" t="s">
        <v>714</v>
      </c>
      <c r="G555" s="233"/>
      <c r="H555" s="234" t="s">
        <v>1</v>
      </c>
      <c r="I555" s="236"/>
      <c r="J555" s="233"/>
      <c r="K555" s="233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135</v>
      </c>
      <c r="AU555" s="241" t="s">
        <v>86</v>
      </c>
      <c r="AV555" s="13" t="s">
        <v>84</v>
      </c>
      <c r="AW555" s="13" t="s">
        <v>32</v>
      </c>
      <c r="AX555" s="13" t="s">
        <v>76</v>
      </c>
      <c r="AY555" s="241" t="s">
        <v>124</v>
      </c>
    </row>
    <row r="556" s="14" customFormat="1">
      <c r="A556" s="14"/>
      <c r="B556" s="242"/>
      <c r="C556" s="243"/>
      <c r="D556" s="227" t="s">
        <v>135</v>
      </c>
      <c r="E556" s="244" t="s">
        <v>1</v>
      </c>
      <c r="F556" s="245" t="s">
        <v>709</v>
      </c>
      <c r="G556" s="243"/>
      <c r="H556" s="246">
        <v>204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135</v>
      </c>
      <c r="AU556" s="252" t="s">
        <v>86</v>
      </c>
      <c r="AV556" s="14" t="s">
        <v>86</v>
      </c>
      <c r="AW556" s="14" t="s">
        <v>32</v>
      </c>
      <c r="AX556" s="14" t="s">
        <v>84</v>
      </c>
      <c r="AY556" s="252" t="s">
        <v>124</v>
      </c>
    </row>
    <row r="557" s="14" customFormat="1">
      <c r="A557" s="14"/>
      <c r="B557" s="242"/>
      <c r="C557" s="243"/>
      <c r="D557" s="227" t="s">
        <v>135</v>
      </c>
      <c r="E557" s="243"/>
      <c r="F557" s="245" t="s">
        <v>715</v>
      </c>
      <c r="G557" s="243"/>
      <c r="H557" s="246">
        <v>102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135</v>
      </c>
      <c r="AU557" s="252" t="s">
        <v>86</v>
      </c>
      <c r="AV557" s="14" t="s">
        <v>86</v>
      </c>
      <c r="AW557" s="14" t="s">
        <v>4</v>
      </c>
      <c r="AX557" s="14" t="s">
        <v>84</v>
      </c>
      <c r="AY557" s="252" t="s">
        <v>124</v>
      </c>
    </row>
    <row r="558" s="2" customFormat="1" ht="24.15" customHeight="1">
      <c r="A558" s="38"/>
      <c r="B558" s="39"/>
      <c r="C558" s="214" t="s">
        <v>716</v>
      </c>
      <c r="D558" s="214" t="s">
        <v>126</v>
      </c>
      <c r="E558" s="215" t="s">
        <v>717</v>
      </c>
      <c r="F558" s="216" t="s">
        <v>718</v>
      </c>
      <c r="G558" s="217" t="s">
        <v>216</v>
      </c>
      <c r="H558" s="218">
        <v>296.5</v>
      </c>
      <c r="I558" s="219"/>
      <c r="J558" s="220">
        <f>ROUND(I558*H558,2)</f>
        <v>0</v>
      </c>
      <c r="K558" s="216" t="s">
        <v>140</v>
      </c>
      <c r="L558" s="44"/>
      <c r="M558" s="221" t="s">
        <v>1</v>
      </c>
      <c r="N558" s="222" t="s">
        <v>41</v>
      </c>
      <c r="O558" s="91"/>
      <c r="P558" s="223">
        <f>O558*H558</f>
        <v>0</v>
      </c>
      <c r="Q558" s="223">
        <v>1.0000000000000001E-05</v>
      </c>
      <c r="R558" s="223">
        <f>Q558*H558</f>
        <v>0.0029650000000000002</v>
      </c>
      <c r="S558" s="223">
        <v>0</v>
      </c>
      <c r="T558" s="22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5" t="s">
        <v>131</v>
      </c>
      <c r="AT558" s="225" t="s">
        <v>126</v>
      </c>
      <c r="AU558" s="225" t="s">
        <v>86</v>
      </c>
      <c r="AY558" s="17" t="s">
        <v>124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7" t="s">
        <v>84</v>
      </c>
      <c r="BK558" s="226">
        <f>ROUND(I558*H558,2)</f>
        <v>0</v>
      </c>
      <c r="BL558" s="17" t="s">
        <v>131</v>
      </c>
      <c r="BM558" s="225" t="s">
        <v>719</v>
      </c>
    </row>
    <row r="559" s="2" customFormat="1">
      <c r="A559" s="38"/>
      <c r="B559" s="39"/>
      <c r="C559" s="40"/>
      <c r="D559" s="227" t="s">
        <v>133</v>
      </c>
      <c r="E559" s="40"/>
      <c r="F559" s="228" t="s">
        <v>720</v>
      </c>
      <c r="G559" s="40"/>
      <c r="H559" s="40"/>
      <c r="I559" s="229"/>
      <c r="J559" s="40"/>
      <c r="K559" s="40"/>
      <c r="L559" s="44"/>
      <c r="M559" s="230"/>
      <c r="N559" s="231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133</v>
      </c>
      <c r="AU559" s="17" t="s">
        <v>86</v>
      </c>
    </row>
    <row r="560" s="13" customFormat="1">
      <c r="A560" s="13"/>
      <c r="B560" s="232"/>
      <c r="C560" s="233"/>
      <c r="D560" s="227" t="s">
        <v>135</v>
      </c>
      <c r="E560" s="234" t="s">
        <v>1</v>
      </c>
      <c r="F560" s="235" t="s">
        <v>721</v>
      </c>
      <c r="G560" s="233"/>
      <c r="H560" s="234" t="s">
        <v>1</v>
      </c>
      <c r="I560" s="236"/>
      <c r="J560" s="233"/>
      <c r="K560" s="233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135</v>
      </c>
      <c r="AU560" s="241" t="s">
        <v>86</v>
      </c>
      <c r="AV560" s="13" t="s">
        <v>84</v>
      </c>
      <c r="AW560" s="13" t="s">
        <v>32</v>
      </c>
      <c r="AX560" s="13" t="s">
        <v>76</v>
      </c>
      <c r="AY560" s="241" t="s">
        <v>124</v>
      </c>
    </row>
    <row r="561" s="14" customFormat="1">
      <c r="A561" s="14"/>
      <c r="B561" s="242"/>
      <c r="C561" s="243"/>
      <c r="D561" s="227" t="s">
        <v>135</v>
      </c>
      <c r="E561" s="244" t="s">
        <v>1</v>
      </c>
      <c r="F561" s="245" t="s">
        <v>722</v>
      </c>
      <c r="G561" s="243"/>
      <c r="H561" s="246">
        <v>141.5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135</v>
      </c>
      <c r="AU561" s="252" t="s">
        <v>86</v>
      </c>
      <c r="AV561" s="14" t="s">
        <v>86</v>
      </c>
      <c r="AW561" s="14" t="s">
        <v>32</v>
      </c>
      <c r="AX561" s="14" t="s">
        <v>76</v>
      </c>
      <c r="AY561" s="252" t="s">
        <v>124</v>
      </c>
    </row>
    <row r="562" s="13" customFormat="1">
      <c r="A562" s="13"/>
      <c r="B562" s="232"/>
      <c r="C562" s="233"/>
      <c r="D562" s="227" t="s">
        <v>135</v>
      </c>
      <c r="E562" s="234" t="s">
        <v>1</v>
      </c>
      <c r="F562" s="235" t="s">
        <v>160</v>
      </c>
      <c r="G562" s="233"/>
      <c r="H562" s="234" t="s">
        <v>1</v>
      </c>
      <c r="I562" s="236"/>
      <c r="J562" s="233"/>
      <c r="K562" s="233"/>
      <c r="L562" s="237"/>
      <c r="M562" s="238"/>
      <c r="N562" s="239"/>
      <c r="O562" s="239"/>
      <c r="P562" s="239"/>
      <c r="Q562" s="239"/>
      <c r="R562" s="239"/>
      <c r="S562" s="239"/>
      <c r="T562" s="24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1" t="s">
        <v>135</v>
      </c>
      <c r="AU562" s="241" t="s">
        <v>86</v>
      </c>
      <c r="AV562" s="13" t="s">
        <v>84</v>
      </c>
      <c r="AW562" s="13" t="s">
        <v>32</v>
      </c>
      <c r="AX562" s="13" t="s">
        <v>76</v>
      </c>
      <c r="AY562" s="241" t="s">
        <v>124</v>
      </c>
    </row>
    <row r="563" s="14" customFormat="1">
      <c r="A563" s="14"/>
      <c r="B563" s="242"/>
      <c r="C563" s="243"/>
      <c r="D563" s="227" t="s">
        <v>135</v>
      </c>
      <c r="E563" s="244" t="s">
        <v>1</v>
      </c>
      <c r="F563" s="245" t="s">
        <v>723</v>
      </c>
      <c r="G563" s="243"/>
      <c r="H563" s="246">
        <v>155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2" t="s">
        <v>135</v>
      </c>
      <c r="AU563" s="252" t="s">
        <v>86</v>
      </c>
      <c r="AV563" s="14" t="s">
        <v>86</v>
      </c>
      <c r="AW563" s="14" t="s">
        <v>32</v>
      </c>
      <c r="AX563" s="14" t="s">
        <v>76</v>
      </c>
      <c r="AY563" s="252" t="s">
        <v>124</v>
      </c>
    </row>
    <row r="564" s="15" customFormat="1">
      <c r="A564" s="15"/>
      <c r="B564" s="253"/>
      <c r="C564" s="254"/>
      <c r="D564" s="227" t="s">
        <v>135</v>
      </c>
      <c r="E564" s="255" t="s">
        <v>1</v>
      </c>
      <c r="F564" s="256" t="s">
        <v>154</v>
      </c>
      <c r="G564" s="254"/>
      <c r="H564" s="257">
        <v>296.5</v>
      </c>
      <c r="I564" s="258"/>
      <c r="J564" s="254"/>
      <c r="K564" s="254"/>
      <c r="L564" s="259"/>
      <c r="M564" s="260"/>
      <c r="N564" s="261"/>
      <c r="O564" s="261"/>
      <c r="P564" s="261"/>
      <c r="Q564" s="261"/>
      <c r="R564" s="261"/>
      <c r="S564" s="261"/>
      <c r="T564" s="262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3" t="s">
        <v>135</v>
      </c>
      <c r="AU564" s="263" t="s">
        <v>86</v>
      </c>
      <c r="AV564" s="15" t="s">
        <v>131</v>
      </c>
      <c r="AW564" s="15" t="s">
        <v>32</v>
      </c>
      <c r="AX564" s="15" t="s">
        <v>84</v>
      </c>
      <c r="AY564" s="263" t="s">
        <v>124</v>
      </c>
    </row>
    <row r="565" s="2" customFormat="1" ht="24.15" customHeight="1">
      <c r="A565" s="38"/>
      <c r="B565" s="39"/>
      <c r="C565" s="214" t="s">
        <v>724</v>
      </c>
      <c r="D565" s="214" t="s">
        <v>126</v>
      </c>
      <c r="E565" s="215" t="s">
        <v>725</v>
      </c>
      <c r="F565" s="216" t="s">
        <v>726</v>
      </c>
      <c r="G565" s="217" t="s">
        <v>216</v>
      </c>
      <c r="H565" s="218">
        <v>296.5</v>
      </c>
      <c r="I565" s="219"/>
      <c r="J565" s="220">
        <f>ROUND(I565*H565,2)</f>
        <v>0</v>
      </c>
      <c r="K565" s="216" t="s">
        <v>140</v>
      </c>
      <c r="L565" s="44"/>
      <c r="M565" s="221" t="s">
        <v>1</v>
      </c>
      <c r="N565" s="222" t="s">
        <v>41</v>
      </c>
      <c r="O565" s="91"/>
      <c r="P565" s="223">
        <f>O565*H565</f>
        <v>0</v>
      </c>
      <c r="Q565" s="223">
        <v>0.00012</v>
      </c>
      <c r="R565" s="223">
        <f>Q565*H565</f>
        <v>0.035580000000000001</v>
      </c>
      <c r="S565" s="223">
        <v>0</v>
      </c>
      <c r="T565" s="22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5" t="s">
        <v>131</v>
      </c>
      <c r="AT565" s="225" t="s">
        <v>126</v>
      </c>
      <c r="AU565" s="225" t="s">
        <v>86</v>
      </c>
      <c r="AY565" s="17" t="s">
        <v>124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7" t="s">
        <v>84</v>
      </c>
      <c r="BK565" s="226">
        <f>ROUND(I565*H565,2)</f>
        <v>0</v>
      </c>
      <c r="BL565" s="17" t="s">
        <v>131</v>
      </c>
      <c r="BM565" s="225" t="s">
        <v>727</v>
      </c>
    </row>
    <row r="566" s="2" customFormat="1">
      <c r="A566" s="38"/>
      <c r="B566" s="39"/>
      <c r="C566" s="40"/>
      <c r="D566" s="227" t="s">
        <v>133</v>
      </c>
      <c r="E566" s="40"/>
      <c r="F566" s="228" t="s">
        <v>728</v>
      </c>
      <c r="G566" s="40"/>
      <c r="H566" s="40"/>
      <c r="I566" s="229"/>
      <c r="J566" s="40"/>
      <c r="K566" s="40"/>
      <c r="L566" s="44"/>
      <c r="M566" s="230"/>
      <c r="N566" s="231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133</v>
      </c>
      <c r="AU566" s="17" t="s">
        <v>86</v>
      </c>
    </row>
    <row r="567" s="2" customFormat="1" ht="16.5" customHeight="1">
      <c r="A567" s="38"/>
      <c r="B567" s="39"/>
      <c r="C567" s="214" t="s">
        <v>729</v>
      </c>
      <c r="D567" s="214" t="s">
        <v>126</v>
      </c>
      <c r="E567" s="215" t="s">
        <v>730</v>
      </c>
      <c r="F567" s="216" t="s">
        <v>731</v>
      </c>
      <c r="G567" s="217" t="s">
        <v>216</v>
      </c>
      <c r="H567" s="218">
        <v>235.09999999999999</v>
      </c>
      <c r="I567" s="219"/>
      <c r="J567" s="220">
        <f>ROUND(I567*H567,2)</f>
        <v>0</v>
      </c>
      <c r="K567" s="216" t="s">
        <v>140</v>
      </c>
      <c r="L567" s="44"/>
      <c r="M567" s="221" t="s">
        <v>1</v>
      </c>
      <c r="N567" s="222" t="s">
        <v>41</v>
      </c>
      <c r="O567" s="91"/>
      <c r="P567" s="223">
        <f>O567*H567</f>
        <v>0</v>
      </c>
      <c r="Q567" s="223">
        <v>0</v>
      </c>
      <c r="R567" s="223">
        <f>Q567*H567</f>
        <v>0</v>
      </c>
      <c r="S567" s="223">
        <v>0</v>
      </c>
      <c r="T567" s="224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5" t="s">
        <v>131</v>
      </c>
      <c r="AT567" s="225" t="s">
        <v>126</v>
      </c>
      <c r="AU567" s="225" t="s">
        <v>86</v>
      </c>
      <c r="AY567" s="17" t="s">
        <v>124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7" t="s">
        <v>84</v>
      </c>
      <c r="BK567" s="226">
        <f>ROUND(I567*H567,2)</f>
        <v>0</v>
      </c>
      <c r="BL567" s="17" t="s">
        <v>131</v>
      </c>
      <c r="BM567" s="225" t="s">
        <v>732</v>
      </c>
    </row>
    <row r="568" s="2" customFormat="1">
      <c r="A568" s="38"/>
      <c r="B568" s="39"/>
      <c r="C568" s="40"/>
      <c r="D568" s="227" t="s">
        <v>133</v>
      </c>
      <c r="E568" s="40"/>
      <c r="F568" s="228" t="s">
        <v>733</v>
      </c>
      <c r="G568" s="40"/>
      <c r="H568" s="40"/>
      <c r="I568" s="229"/>
      <c r="J568" s="40"/>
      <c r="K568" s="40"/>
      <c r="L568" s="44"/>
      <c r="M568" s="230"/>
      <c r="N568" s="231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133</v>
      </c>
      <c r="AU568" s="17" t="s">
        <v>86</v>
      </c>
    </row>
    <row r="569" s="13" customFormat="1">
      <c r="A569" s="13"/>
      <c r="B569" s="232"/>
      <c r="C569" s="233"/>
      <c r="D569" s="227" t="s">
        <v>135</v>
      </c>
      <c r="E569" s="234" t="s">
        <v>1</v>
      </c>
      <c r="F569" s="235" t="s">
        <v>734</v>
      </c>
      <c r="G569" s="233"/>
      <c r="H569" s="234" t="s">
        <v>1</v>
      </c>
      <c r="I569" s="236"/>
      <c r="J569" s="233"/>
      <c r="K569" s="233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135</v>
      </c>
      <c r="AU569" s="241" t="s">
        <v>86</v>
      </c>
      <c r="AV569" s="13" t="s">
        <v>84</v>
      </c>
      <c r="AW569" s="13" t="s">
        <v>32</v>
      </c>
      <c r="AX569" s="13" t="s">
        <v>76</v>
      </c>
      <c r="AY569" s="241" t="s">
        <v>124</v>
      </c>
    </row>
    <row r="570" s="14" customFormat="1">
      <c r="A570" s="14"/>
      <c r="B570" s="242"/>
      <c r="C570" s="243"/>
      <c r="D570" s="227" t="s">
        <v>135</v>
      </c>
      <c r="E570" s="244" t="s">
        <v>1</v>
      </c>
      <c r="F570" s="245" t="s">
        <v>735</v>
      </c>
      <c r="G570" s="243"/>
      <c r="H570" s="246">
        <v>141.5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135</v>
      </c>
      <c r="AU570" s="252" t="s">
        <v>86</v>
      </c>
      <c r="AV570" s="14" t="s">
        <v>86</v>
      </c>
      <c r="AW570" s="14" t="s">
        <v>32</v>
      </c>
      <c r="AX570" s="14" t="s">
        <v>76</v>
      </c>
      <c r="AY570" s="252" t="s">
        <v>124</v>
      </c>
    </row>
    <row r="571" s="13" customFormat="1">
      <c r="A571" s="13"/>
      <c r="B571" s="232"/>
      <c r="C571" s="233"/>
      <c r="D571" s="227" t="s">
        <v>135</v>
      </c>
      <c r="E571" s="234" t="s">
        <v>1</v>
      </c>
      <c r="F571" s="235" t="s">
        <v>736</v>
      </c>
      <c r="G571" s="233"/>
      <c r="H571" s="234" t="s">
        <v>1</v>
      </c>
      <c r="I571" s="236"/>
      <c r="J571" s="233"/>
      <c r="K571" s="233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135</v>
      </c>
      <c r="AU571" s="241" t="s">
        <v>86</v>
      </c>
      <c r="AV571" s="13" t="s">
        <v>84</v>
      </c>
      <c r="AW571" s="13" t="s">
        <v>32</v>
      </c>
      <c r="AX571" s="13" t="s">
        <v>76</v>
      </c>
      <c r="AY571" s="241" t="s">
        <v>124</v>
      </c>
    </row>
    <row r="572" s="14" customFormat="1">
      <c r="A572" s="14"/>
      <c r="B572" s="242"/>
      <c r="C572" s="243"/>
      <c r="D572" s="227" t="s">
        <v>135</v>
      </c>
      <c r="E572" s="244" t="s">
        <v>1</v>
      </c>
      <c r="F572" s="245" t="s">
        <v>737</v>
      </c>
      <c r="G572" s="243"/>
      <c r="H572" s="246">
        <v>75.599999999999994</v>
      </c>
      <c r="I572" s="247"/>
      <c r="J572" s="243"/>
      <c r="K572" s="243"/>
      <c r="L572" s="248"/>
      <c r="M572" s="249"/>
      <c r="N572" s="250"/>
      <c r="O572" s="250"/>
      <c r="P572" s="250"/>
      <c r="Q572" s="250"/>
      <c r="R572" s="250"/>
      <c r="S572" s="250"/>
      <c r="T572" s="25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2" t="s">
        <v>135</v>
      </c>
      <c r="AU572" s="252" t="s">
        <v>86</v>
      </c>
      <c r="AV572" s="14" t="s">
        <v>86</v>
      </c>
      <c r="AW572" s="14" t="s">
        <v>32</v>
      </c>
      <c r="AX572" s="14" t="s">
        <v>76</v>
      </c>
      <c r="AY572" s="252" t="s">
        <v>124</v>
      </c>
    </row>
    <row r="573" s="14" customFormat="1">
      <c r="A573" s="14"/>
      <c r="B573" s="242"/>
      <c r="C573" s="243"/>
      <c r="D573" s="227" t="s">
        <v>135</v>
      </c>
      <c r="E573" s="244" t="s">
        <v>1</v>
      </c>
      <c r="F573" s="245" t="s">
        <v>738</v>
      </c>
      <c r="G573" s="243"/>
      <c r="H573" s="246">
        <v>18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135</v>
      </c>
      <c r="AU573" s="252" t="s">
        <v>86</v>
      </c>
      <c r="AV573" s="14" t="s">
        <v>86</v>
      </c>
      <c r="AW573" s="14" t="s">
        <v>32</v>
      </c>
      <c r="AX573" s="14" t="s">
        <v>76</v>
      </c>
      <c r="AY573" s="252" t="s">
        <v>124</v>
      </c>
    </row>
    <row r="574" s="15" customFormat="1">
      <c r="A574" s="15"/>
      <c r="B574" s="253"/>
      <c r="C574" s="254"/>
      <c r="D574" s="227" t="s">
        <v>135</v>
      </c>
      <c r="E574" s="255" t="s">
        <v>1</v>
      </c>
      <c r="F574" s="256" t="s">
        <v>154</v>
      </c>
      <c r="G574" s="254"/>
      <c r="H574" s="257">
        <v>235.09999999999999</v>
      </c>
      <c r="I574" s="258"/>
      <c r="J574" s="254"/>
      <c r="K574" s="254"/>
      <c r="L574" s="259"/>
      <c r="M574" s="260"/>
      <c r="N574" s="261"/>
      <c r="O574" s="261"/>
      <c r="P574" s="261"/>
      <c r="Q574" s="261"/>
      <c r="R574" s="261"/>
      <c r="S574" s="261"/>
      <c r="T574" s="26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3" t="s">
        <v>135</v>
      </c>
      <c r="AU574" s="263" t="s">
        <v>86</v>
      </c>
      <c r="AV574" s="15" t="s">
        <v>131</v>
      </c>
      <c r="AW574" s="15" t="s">
        <v>32</v>
      </c>
      <c r="AX574" s="15" t="s">
        <v>84</v>
      </c>
      <c r="AY574" s="263" t="s">
        <v>124</v>
      </c>
    </row>
    <row r="575" s="2" customFormat="1" ht="24.15" customHeight="1">
      <c r="A575" s="38"/>
      <c r="B575" s="39"/>
      <c r="C575" s="214" t="s">
        <v>739</v>
      </c>
      <c r="D575" s="214" t="s">
        <v>126</v>
      </c>
      <c r="E575" s="215" t="s">
        <v>740</v>
      </c>
      <c r="F575" s="216" t="s">
        <v>741</v>
      </c>
      <c r="G575" s="217" t="s">
        <v>216</v>
      </c>
      <c r="H575" s="218">
        <v>155</v>
      </c>
      <c r="I575" s="219"/>
      <c r="J575" s="220">
        <f>ROUND(I575*H575,2)</f>
        <v>0</v>
      </c>
      <c r="K575" s="216" t="s">
        <v>140</v>
      </c>
      <c r="L575" s="44"/>
      <c r="M575" s="221" t="s">
        <v>1</v>
      </c>
      <c r="N575" s="222" t="s">
        <v>41</v>
      </c>
      <c r="O575" s="91"/>
      <c r="P575" s="223">
        <f>O575*H575</f>
        <v>0</v>
      </c>
      <c r="Q575" s="223">
        <v>0</v>
      </c>
      <c r="R575" s="223">
        <f>Q575*H575</f>
        <v>0</v>
      </c>
      <c r="S575" s="223">
        <v>0</v>
      </c>
      <c r="T575" s="224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5" t="s">
        <v>131</v>
      </c>
      <c r="AT575" s="225" t="s">
        <v>126</v>
      </c>
      <c r="AU575" s="225" t="s">
        <v>86</v>
      </c>
      <c r="AY575" s="17" t="s">
        <v>124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7" t="s">
        <v>84</v>
      </c>
      <c r="BK575" s="226">
        <f>ROUND(I575*H575,2)</f>
        <v>0</v>
      </c>
      <c r="BL575" s="17" t="s">
        <v>131</v>
      </c>
      <c r="BM575" s="225" t="s">
        <v>742</v>
      </c>
    </row>
    <row r="576" s="2" customFormat="1">
      <c r="A576" s="38"/>
      <c r="B576" s="39"/>
      <c r="C576" s="40"/>
      <c r="D576" s="227" t="s">
        <v>133</v>
      </c>
      <c r="E576" s="40"/>
      <c r="F576" s="228" t="s">
        <v>743</v>
      </c>
      <c r="G576" s="40"/>
      <c r="H576" s="40"/>
      <c r="I576" s="229"/>
      <c r="J576" s="40"/>
      <c r="K576" s="40"/>
      <c r="L576" s="44"/>
      <c r="M576" s="230"/>
      <c r="N576" s="231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133</v>
      </c>
      <c r="AU576" s="17" t="s">
        <v>86</v>
      </c>
    </row>
    <row r="577" s="13" customFormat="1">
      <c r="A577" s="13"/>
      <c r="B577" s="232"/>
      <c r="C577" s="233"/>
      <c r="D577" s="227" t="s">
        <v>135</v>
      </c>
      <c r="E577" s="234" t="s">
        <v>1</v>
      </c>
      <c r="F577" s="235" t="s">
        <v>160</v>
      </c>
      <c r="G577" s="233"/>
      <c r="H577" s="234" t="s">
        <v>1</v>
      </c>
      <c r="I577" s="236"/>
      <c r="J577" s="233"/>
      <c r="K577" s="233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135</v>
      </c>
      <c r="AU577" s="241" t="s">
        <v>86</v>
      </c>
      <c r="AV577" s="13" t="s">
        <v>84</v>
      </c>
      <c r="AW577" s="13" t="s">
        <v>32</v>
      </c>
      <c r="AX577" s="13" t="s">
        <v>76</v>
      </c>
      <c r="AY577" s="241" t="s">
        <v>124</v>
      </c>
    </row>
    <row r="578" s="14" customFormat="1">
      <c r="A578" s="14"/>
      <c r="B578" s="242"/>
      <c r="C578" s="243"/>
      <c r="D578" s="227" t="s">
        <v>135</v>
      </c>
      <c r="E578" s="244" t="s">
        <v>1</v>
      </c>
      <c r="F578" s="245" t="s">
        <v>723</v>
      </c>
      <c r="G578" s="243"/>
      <c r="H578" s="246">
        <v>155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135</v>
      </c>
      <c r="AU578" s="252" t="s">
        <v>86</v>
      </c>
      <c r="AV578" s="14" t="s">
        <v>86</v>
      </c>
      <c r="AW578" s="14" t="s">
        <v>32</v>
      </c>
      <c r="AX578" s="14" t="s">
        <v>84</v>
      </c>
      <c r="AY578" s="252" t="s">
        <v>124</v>
      </c>
    </row>
    <row r="579" s="2" customFormat="1" ht="21.75" customHeight="1">
      <c r="A579" s="38"/>
      <c r="B579" s="39"/>
      <c r="C579" s="214" t="s">
        <v>744</v>
      </c>
      <c r="D579" s="214" t="s">
        <v>126</v>
      </c>
      <c r="E579" s="215" t="s">
        <v>745</v>
      </c>
      <c r="F579" s="216" t="s">
        <v>746</v>
      </c>
      <c r="G579" s="217" t="s">
        <v>216</v>
      </c>
      <c r="H579" s="218">
        <v>204</v>
      </c>
      <c r="I579" s="219"/>
      <c r="J579" s="220">
        <f>ROUND(I579*H579,2)</f>
        <v>0</v>
      </c>
      <c r="K579" s="216" t="s">
        <v>140</v>
      </c>
      <c r="L579" s="44"/>
      <c r="M579" s="221" t="s">
        <v>1</v>
      </c>
      <c r="N579" s="222" t="s">
        <v>41</v>
      </c>
      <c r="O579" s="91"/>
      <c r="P579" s="223">
        <f>O579*H579</f>
        <v>0</v>
      </c>
      <c r="Q579" s="223">
        <v>0</v>
      </c>
      <c r="R579" s="223">
        <f>Q579*H579</f>
        <v>0</v>
      </c>
      <c r="S579" s="223">
        <v>0</v>
      </c>
      <c r="T579" s="224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5" t="s">
        <v>131</v>
      </c>
      <c r="AT579" s="225" t="s">
        <v>126</v>
      </c>
      <c r="AU579" s="225" t="s">
        <v>86</v>
      </c>
      <c r="AY579" s="17" t="s">
        <v>124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7" t="s">
        <v>84</v>
      </c>
      <c r="BK579" s="226">
        <f>ROUND(I579*H579,2)</f>
        <v>0</v>
      </c>
      <c r="BL579" s="17" t="s">
        <v>131</v>
      </c>
      <c r="BM579" s="225" t="s">
        <v>747</v>
      </c>
    </row>
    <row r="580" s="2" customFormat="1">
      <c r="A580" s="38"/>
      <c r="B580" s="39"/>
      <c r="C580" s="40"/>
      <c r="D580" s="227" t="s">
        <v>133</v>
      </c>
      <c r="E580" s="40"/>
      <c r="F580" s="228" t="s">
        <v>748</v>
      </c>
      <c r="G580" s="40"/>
      <c r="H580" s="40"/>
      <c r="I580" s="229"/>
      <c r="J580" s="40"/>
      <c r="K580" s="40"/>
      <c r="L580" s="44"/>
      <c r="M580" s="230"/>
      <c r="N580" s="231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133</v>
      </c>
      <c r="AU580" s="17" t="s">
        <v>86</v>
      </c>
    </row>
    <row r="581" s="2" customFormat="1" ht="33" customHeight="1">
      <c r="A581" s="38"/>
      <c r="B581" s="39"/>
      <c r="C581" s="214" t="s">
        <v>749</v>
      </c>
      <c r="D581" s="214" t="s">
        <v>126</v>
      </c>
      <c r="E581" s="215" t="s">
        <v>750</v>
      </c>
      <c r="F581" s="216" t="s">
        <v>751</v>
      </c>
      <c r="G581" s="217" t="s">
        <v>129</v>
      </c>
      <c r="H581" s="218">
        <v>175.59999999999999</v>
      </c>
      <c r="I581" s="219"/>
      <c r="J581" s="220">
        <f>ROUND(I581*H581,2)</f>
        <v>0</v>
      </c>
      <c r="K581" s="216" t="s">
        <v>140</v>
      </c>
      <c r="L581" s="44"/>
      <c r="M581" s="221" t="s">
        <v>1</v>
      </c>
      <c r="N581" s="222" t="s">
        <v>41</v>
      </c>
      <c r="O581" s="91"/>
      <c r="P581" s="223">
        <f>O581*H581</f>
        <v>0</v>
      </c>
      <c r="Q581" s="223">
        <v>0</v>
      </c>
      <c r="R581" s="223">
        <f>Q581*H581</f>
        <v>0</v>
      </c>
      <c r="S581" s="223">
        <v>0</v>
      </c>
      <c r="T581" s="224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5" t="s">
        <v>131</v>
      </c>
      <c r="AT581" s="225" t="s">
        <v>126</v>
      </c>
      <c r="AU581" s="225" t="s">
        <v>86</v>
      </c>
      <c r="AY581" s="17" t="s">
        <v>124</v>
      </c>
      <c r="BE581" s="226">
        <f>IF(N581="základní",J581,0)</f>
        <v>0</v>
      </c>
      <c r="BF581" s="226">
        <f>IF(N581="snížená",J581,0)</f>
        <v>0</v>
      </c>
      <c r="BG581" s="226">
        <f>IF(N581="zákl. přenesená",J581,0)</f>
        <v>0</v>
      </c>
      <c r="BH581" s="226">
        <f>IF(N581="sníž. přenesená",J581,0)</f>
        <v>0</v>
      </c>
      <c r="BI581" s="226">
        <f>IF(N581="nulová",J581,0)</f>
        <v>0</v>
      </c>
      <c r="BJ581" s="17" t="s">
        <v>84</v>
      </c>
      <c r="BK581" s="226">
        <f>ROUND(I581*H581,2)</f>
        <v>0</v>
      </c>
      <c r="BL581" s="17" t="s">
        <v>131</v>
      </c>
      <c r="BM581" s="225" t="s">
        <v>752</v>
      </c>
    </row>
    <row r="582" s="2" customFormat="1">
      <c r="A582" s="38"/>
      <c r="B582" s="39"/>
      <c r="C582" s="40"/>
      <c r="D582" s="227" t="s">
        <v>133</v>
      </c>
      <c r="E582" s="40"/>
      <c r="F582" s="228" t="s">
        <v>753</v>
      </c>
      <c r="G582" s="40"/>
      <c r="H582" s="40"/>
      <c r="I582" s="229"/>
      <c r="J582" s="40"/>
      <c r="K582" s="40"/>
      <c r="L582" s="44"/>
      <c r="M582" s="230"/>
      <c r="N582" s="231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133</v>
      </c>
      <c r="AU582" s="17" t="s">
        <v>86</v>
      </c>
    </row>
    <row r="583" s="14" customFormat="1">
      <c r="A583" s="14"/>
      <c r="B583" s="242"/>
      <c r="C583" s="243"/>
      <c r="D583" s="227" t="s">
        <v>135</v>
      </c>
      <c r="E583" s="244" t="s">
        <v>1</v>
      </c>
      <c r="F583" s="245" t="s">
        <v>754</v>
      </c>
      <c r="G583" s="243"/>
      <c r="H583" s="246">
        <v>175.59999999999999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2" t="s">
        <v>135</v>
      </c>
      <c r="AU583" s="252" t="s">
        <v>86</v>
      </c>
      <c r="AV583" s="14" t="s">
        <v>86</v>
      </c>
      <c r="AW583" s="14" t="s">
        <v>32</v>
      </c>
      <c r="AX583" s="14" t="s">
        <v>84</v>
      </c>
      <c r="AY583" s="252" t="s">
        <v>124</v>
      </c>
    </row>
    <row r="584" s="2" customFormat="1" ht="24.15" customHeight="1">
      <c r="A584" s="38"/>
      <c r="B584" s="39"/>
      <c r="C584" s="214" t="s">
        <v>755</v>
      </c>
      <c r="D584" s="214" t="s">
        <v>126</v>
      </c>
      <c r="E584" s="215" t="s">
        <v>756</v>
      </c>
      <c r="F584" s="216" t="s">
        <v>757</v>
      </c>
      <c r="G584" s="217" t="s">
        <v>129</v>
      </c>
      <c r="H584" s="218">
        <v>16</v>
      </c>
      <c r="I584" s="219"/>
      <c r="J584" s="220">
        <f>ROUND(I584*H584,2)</f>
        <v>0</v>
      </c>
      <c r="K584" s="216" t="s">
        <v>130</v>
      </c>
      <c r="L584" s="44"/>
      <c r="M584" s="221" t="s">
        <v>1</v>
      </c>
      <c r="N584" s="222" t="s">
        <v>41</v>
      </c>
      <c r="O584" s="91"/>
      <c r="P584" s="223">
        <f>O584*H584</f>
        <v>0</v>
      </c>
      <c r="Q584" s="223">
        <v>0</v>
      </c>
      <c r="R584" s="223">
        <f>Q584*H584</f>
        <v>0</v>
      </c>
      <c r="S584" s="223">
        <v>0</v>
      </c>
      <c r="T584" s="224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5" t="s">
        <v>131</v>
      </c>
      <c r="AT584" s="225" t="s">
        <v>126</v>
      </c>
      <c r="AU584" s="225" t="s">
        <v>86</v>
      </c>
      <c r="AY584" s="17" t="s">
        <v>124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7" t="s">
        <v>84</v>
      </c>
      <c r="BK584" s="226">
        <f>ROUND(I584*H584,2)</f>
        <v>0</v>
      </c>
      <c r="BL584" s="17" t="s">
        <v>131</v>
      </c>
      <c r="BM584" s="225" t="s">
        <v>758</v>
      </c>
    </row>
    <row r="585" s="2" customFormat="1">
      <c r="A585" s="38"/>
      <c r="B585" s="39"/>
      <c r="C585" s="40"/>
      <c r="D585" s="227" t="s">
        <v>133</v>
      </c>
      <c r="E585" s="40"/>
      <c r="F585" s="228" t="s">
        <v>759</v>
      </c>
      <c r="G585" s="40"/>
      <c r="H585" s="40"/>
      <c r="I585" s="229"/>
      <c r="J585" s="40"/>
      <c r="K585" s="40"/>
      <c r="L585" s="44"/>
      <c r="M585" s="230"/>
      <c r="N585" s="231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133</v>
      </c>
      <c r="AU585" s="17" t="s">
        <v>86</v>
      </c>
    </row>
    <row r="586" s="13" customFormat="1">
      <c r="A586" s="13"/>
      <c r="B586" s="232"/>
      <c r="C586" s="233"/>
      <c r="D586" s="227" t="s">
        <v>135</v>
      </c>
      <c r="E586" s="234" t="s">
        <v>1</v>
      </c>
      <c r="F586" s="235" t="s">
        <v>760</v>
      </c>
      <c r="G586" s="233"/>
      <c r="H586" s="234" t="s">
        <v>1</v>
      </c>
      <c r="I586" s="236"/>
      <c r="J586" s="233"/>
      <c r="K586" s="233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135</v>
      </c>
      <c r="AU586" s="241" t="s">
        <v>86</v>
      </c>
      <c r="AV586" s="13" t="s">
        <v>84</v>
      </c>
      <c r="AW586" s="13" t="s">
        <v>32</v>
      </c>
      <c r="AX586" s="13" t="s">
        <v>76</v>
      </c>
      <c r="AY586" s="241" t="s">
        <v>124</v>
      </c>
    </row>
    <row r="587" s="14" customFormat="1">
      <c r="A587" s="14"/>
      <c r="B587" s="242"/>
      <c r="C587" s="243"/>
      <c r="D587" s="227" t="s">
        <v>135</v>
      </c>
      <c r="E587" s="244" t="s">
        <v>1</v>
      </c>
      <c r="F587" s="245" t="s">
        <v>137</v>
      </c>
      <c r="G587" s="243"/>
      <c r="H587" s="246">
        <v>16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135</v>
      </c>
      <c r="AU587" s="252" t="s">
        <v>86</v>
      </c>
      <c r="AV587" s="14" t="s">
        <v>86</v>
      </c>
      <c r="AW587" s="14" t="s">
        <v>32</v>
      </c>
      <c r="AX587" s="14" t="s">
        <v>84</v>
      </c>
      <c r="AY587" s="252" t="s">
        <v>124</v>
      </c>
    </row>
    <row r="588" s="12" customFormat="1" ht="22.8" customHeight="1">
      <c r="A588" s="12"/>
      <c r="B588" s="198"/>
      <c r="C588" s="199"/>
      <c r="D588" s="200" t="s">
        <v>75</v>
      </c>
      <c r="E588" s="212" t="s">
        <v>761</v>
      </c>
      <c r="F588" s="212" t="s">
        <v>762</v>
      </c>
      <c r="G588" s="199"/>
      <c r="H588" s="199"/>
      <c r="I588" s="202"/>
      <c r="J588" s="213">
        <f>BK588</f>
        <v>0</v>
      </c>
      <c r="K588" s="199"/>
      <c r="L588" s="204"/>
      <c r="M588" s="205"/>
      <c r="N588" s="206"/>
      <c r="O588" s="206"/>
      <c r="P588" s="207">
        <f>SUM(P589:P614)</f>
        <v>0</v>
      </c>
      <c r="Q588" s="206"/>
      <c r="R588" s="207">
        <f>SUM(R589:R614)</f>
        <v>0</v>
      </c>
      <c r="S588" s="206"/>
      <c r="T588" s="208">
        <f>SUM(T589:T614)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9" t="s">
        <v>84</v>
      </c>
      <c r="AT588" s="210" t="s">
        <v>75</v>
      </c>
      <c r="AU588" s="210" t="s">
        <v>84</v>
      </c>
      <c r="AY588" s="209" t="s">
        <v>124</v>
      </c>
      <c r="BK588" s="211">
        <f>SUM(BK589:BK614)</f>
        <v>0</v>
      </c>
    </row>
    <row r="589" s="2" customFormat="1" ht="24.15" customHeight="1">
      <c r="A589" s="38"/>
      <c r="B589" s="39"/>
      <c r="C589" s="214" t="s">
        <v>763</v>
      </c>
      <c r="D589" s="214" t="s">
        <v>126</v>
      </c>
      <c r="E589" s="215" t="s">
        <v>764</v>
      </c>
      <c r="F589" s="216" t="s">
        <v>765</v>
      </c>
      <c r="G589" s="217" t="s">
        <v>340</v>
      </c>
      <c r="H589" s="218">
        <v>248.86000000000001</v>
      </c>
      <c r="I589" s="219"/>
      <c r="J589" s="220">
        <f>ROUND(I589*H589,2)</f>
        <v>0</v>
      </c>
      <c r="K589" s="216" t="s">
        <v>140</v>
      </c>
      <c r="L589" s="44"/>
      <c r="M589" s="221" t="s">
        <v>1</v>
      </c>
      <c r="N589" s="222" t="s">
        <v>41</v>
      </c>
      <c r="O589" s="91"/>
      <c r="P589" s="223">
        <f>O589*H589</f>
        <v>0</v>
      </c>
      <c r="Q589" s="223">
        <v>0</v>
      </c>
      <c r="R589" s="223">
        <f>Q589*H589</f>
        <v>0</v>
      </c>
      <c r="S589" s="223">
        <v>0</v>
      </c>
      <c r="T589" s="224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5" t="s">
        <v>131</v>
      </c>
      <c r="AT589" s="225" t="s">
        <v>126</v>
      </c>
      <c r="AU589" s="225" t="s">
        <v>86</v>
      </c>
      <c r="AY589" s="17" t="s">
        <v>124</v>
      </c>
      <c r="BE589" s="226">
        <f>IF(N589="základní",J589,0)</f>
        <v>0</v>
      </c>
      <c r="BF589" s="226">
        <f>IF(N589="snížená",J589,0)</f>
        <v>0</v>
      </c>
      <c r="BG589" s="226">
        <f>IF(N589="zákl. přenesená",J589,0)</f>
        <v>0</v>
      </c>
      <c r="BH589" s="226">
        <f>IF(N589="sníž. přenesená",J589,0)</f>
        <v>0</v>
      </c>
      <c r="BI589" s="226">
        <f>IF(N589="nulová",J589,0)</f>
        <v>0</v>
      </c>
      <c r="BJ589" s="17" t="s">
        <v>84</v>
      </c>
      <c r="BK589" s="226">
        <f>ROUND(I589*H589,2)</f>
        <v>0</v>
      </c>
      <c r="BL589" s="17" t="s">
        <v>131</v>
      </c>
      <c r="BM589" s="225" t="s">
        <v>766</v>
      </c>
    </row>
    <row r="590" s="2" customFormat="1">
      <c r="A590" s="38"/>
      <c r="B590" s="39"/>
      <c r="C590" s="40"/>
      <c r="D590" s="227" t="s">
        <v>133</v>
      </c>
      <c r="E590" s="40"/>
      <c r="F590" s="228" t="s">
        <v>767</v>
      </c>
      <c r="G590" s="40"/>
      <c r="H590" s="40"/>
      <c r="I590" s="229"/>
      <c r="J590" s="40"/>
      <c r="K590" s="40"/>
      <c r="L590" s="44"/>
      <c r="M590" s="230"/>
      <c r="N590" s="231"/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133</v>
      </c>
      <c r="AU590" s="17" t="s">
        <v>86</v>
      </c>
    </row>
    <row r="591" s="13" customFormat="1">
      <c r="A591" s="13"/>
      <c r="B591" s="232"/>
      <c r="C591" s="233"/>
      <c r="D591" s="227" t="s">
        <v>135</v>
      </c>
      <c r="E591" s="234" t="s">
        <v>1</v>
      </c>
      <c r="F591" s="235" t="s">
        <v>768</v>
      </c>
      <c r="G591" s="233"/>
      <c r="H591" s="234" t="s">
        <v>1</v>
      </c>
      <c r="I591" s="236"/>
      <c r="J591" s="233"/>
      <c r="K591" s="233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135</v>
      </c>
      <c r="AU591" s="241" t="s">
        <v>86</v>
      </c>
      <c r="AV591" s="13" t="s">
        <v>84</v>
      </c>
      <c r="AW591" s="13" t="s">
        <v>32</v>
      </c>
      <c r="AX591" s="13" t="s">
        <v>76</v>
      </c>
      <c r="AY591" s="241" t="s">
        <v>124</v>
      </c>
    </row>
    <row r="592" s="14" customFormat="1">
      <c r="A592" s="14"/>
      <c r="B592" s="242"/>
      <c r="C592" s="243"/>
      <c r="D592" s="227" t="s">
        <v>135</v>
      </c>
      <c r="E592" s="244" t="s">
        <v>1</v>
      </c>
      <c r="F592" s="245" t="s">
        <v>769</v>
      </c>
      <c r="G592" s="243"/>
      <c r="H592" s="246">
        <v>248.86000000000001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2" t="s">
        <v>135</v>
      </c>
      <c r="AU592" s="252" t="s">
        <v>86</v>
      </c>
      <c r="AV592" s="14" t="s">
        <v>86</v>
      </c>
      <c r="AW592" s="14" t="s">
        <v>32</v>
      </c>
      <c r="AX592" s="14" t="s">
        <v>84</v>
      </c>
      <c r="AY592" s="252" t="s">
        <v>124</v>
      </c>
    </row>
    <row r="593" s="2" customFormat="1" ht="21.75" customHeight="1">
      <c r="A593" s="38"/>
      <c r="B593" s="39"/>
      <c r="C593" s="214" t="s">
        <v>770</v>
      </c>
      <c r="D593" s="214" t="s">
        <v>126</v>
      </c>
      <c r="E593" s="215" t="s">
        <v>771</v>
      </c>
      <c r="F593" s="216" t="s">
        <v>772</v>
      </c>
      <c r="G593" s="217" t="s">
        <v>340</v>
      </c>
      <c r="H593" s="218">
        <v>1906.028</v>
      </c>
      <c r="I593" s="219"/>
      <c r="J593" s="220">
        <f>ROUND(I593*H593,2)</f>
        <v>0</v>
      </c>
      <c r="K593" s="216" t="s">
        <v>140</v>
      </c>
      <c r="L593" s="44"/>
      <c r="M593" s="221" t="s">
        <v>1</v>
      </c>
      <c r="N593" s="222" t="s">
        <v>41</v>
      </c>
      <c r="O593" s="91"/>
      <c r="P593" s="223">
        <f>O593*H593</f>
        <v>0</v>
      </c>
      <c r="Q593" s="223">
        <v>0</v>
      </c>
      <c r="R593" s="223">
        <f>Q593*H593</f>
        <v>0</v>
      </c>
      <c r="S593" s="223">
        <v>0</v>
      </c>
      <c r="T593" s="224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5" t="s">
        <v>131</v>
      </c>
      <c r="AT593" s="225" t="s">
        <v>126</v>
      </c>
      <c r="AU593" s="225" t="s">
        <v>86</v>
      </c>
      <c r="AY593" s="17" t="s">
        <v>124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7" t="s">
        <v>84</v>
      </c>
      <c r="BK593" s="226">
        <f>ROUND(I593*H593,2)</f>
        <v>0</v>
      </c>
      <c r="BL593" s="17" t="s">
        <v>131</v>
      </c>
      <c r="BM593" s="225" t="s">
        <v>773</v>
      </c>
    </row>
    <row r="594" s="2" customFormat="1">
      <c r="A594" s="38"/>
      <c r="B594" s="39"/>
      <c r="C594" s="40"/>
      <c r="D594" s="227" t="s">
        <v>133</v>
      </c>
      <c r="E594" s="40"/>
      <c r="F594" s="228" t="s">
        <v>774</v>
      </c>
      <c r="G594" s="40"/>
      <c r="H594" s="40"/>
      <c r="I594" s="229"/>
      <c r="J594" s="40"/>
      <c r="K594" s="40"/>
      <c r="L594" s="44"/>
      <c r="M594" s="230"/>
      <c r="N594" s="231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133</v>
      </c>
      <c r="AU594" s="17" t="s">
        <v>86</v>
      </c>
    </row>
    <row r="595" s="13" customFormat="1">
      <c r="A595" s="13"/>
      <c r="B595" s="232"/>
      <c r="C595" s="233"/>
      <c r="D595" s="227" t="s">
        <v>135</v>
      </c>
      <c r="E595" s="234" t="s">
        <v>1</v>
      </c>
      <c r="F595" s="235" t="s">
        <v>775</v>
      </c>
      <c r="G595" s="233"/>
      <c r="H595" s="234" t="s">
        <v>1</v>
      </c>
      <c r="I595" s="236"/>
      <c r="J595" s="233"/>
      <c r="K595" s="233"/>
      <c r="L595" s="237"/>
      <c r="M595" s="238"/>
      <c r="N595" s="239"/>
      <c r="O595" s="239"/>
      <c r="P595" s="239"/>
      <c r="Q595" s="239"/>
      <c r="R595" s="239"/>
      <c r="S595" s="239"/>
      <c r="T595" s="24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1" t="s">
        <v>135</v>
      </c>
      <c r="AU595" s="241" t="s">
        <v>86</v>
      </c>
      <c r="AV595" s="13" t="s">
        <v>84</v>
      </c>
      <c r="AW595" s="13" t="s">
        <v>32</v>
      </c>
      <c r="AX595" s="13" t="s">
        <v>76</v>
      </c>
      <c r="AY595" s="241" t="s">
        <v>124</v>
      </c>
    </row>
    <row r="596" s="14" customFormat="1">
      <c r="A596" s="14"/>
      <c r="B596" s="242"/>
      <c r="C596" s="243"/>
      <c r="D596" s="227" t="s">
        <v>135</v>
      </c>
      <c r="E596" s="244" t="s">
        <v>1</v>
      </c>
      <c r="F596" s="245" t="s">
        <v>776</v>
      </c>
      <c r="G596" s="243"/>
      <c r="H596" s="246">
        <v>2154.8879999999999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2" t="s">
        <v>135</v>
      </c>
      <c r="AU596" s="252" t="s">
        <v>86</v>
      </c>
      <c r="AV596" s="14" t="s">
        <v>86</v>
      </c>
      <c r="AW596" s="14" t="s">
        <v>32</v>
      </c>
      <c r="AX596" s="14" t="s">
        <v>76</v>
      </c>
      <c r="AY596" s="252" t="s">
        <v>124</v>
      </c>
    </row>
    <row r="597" s="13" customFormat="1">
      <c r="A597" s="13"/>
      <c r="B597" s="232"/>
      <c r="C597" s="233"/>
      <c r="D597" s="227" t="s">
        <v>135</v>
      </c>
      <c r="E597" s="234" t="s">
        <v>1</v>
      </c>
      <c r="F597" s="235" t="s">
        <v>777</v>
      </c>
      <c r="G597" s="233"/>
      <c r="H597" s="234" t="s">
        <v>1</v>
      </c>
      <c r="I597" s="236"/>
      <c r="J597" s="233"/>
      <c r="K597" s="233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135</v>
      </c>
      <c r="AU597" s="241" t="s">
        <v>86</v>
      </c>
      <c r="AV597" s="13" t="s">
        <v>84</v>
      </c>
      <c r="AW597" s="13" t="s">
        <v>32</v>
      </c>
      <c r="AX597" s="13" t="s">
        <v>76</v>
      </c>
      <c r="AY597" s="241" t="s">
        <v>124</v>
      </c>
    </row>
    <row r="598" s="14" customFormat="1">
      <c r="A598" s="14"/>
      <c r="B598" s="242"/>
      <c r="C598" s="243"/>
      <c r="D598" s="227" t="s">
        <v>135</v>
      </c>
      <c r="E598" s="244" t="s">
        <v>1</v>
      </c>
      <c r="F598" s="245" t="s">
        <v>778</v>
      </c>
      <c r="G598" s="243"/>
      <c r="H598" s="246">
        <v>-248.86000000000001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2" t="s">
        <v>135</v>
      </c>
      <c r="AU598" s="252" t="s">
        <v>86</v>
      </c>
      <c r="AV598" s="14" t="s">
        <v>86</v>
      </c>
      <c r="AW598" s="14" t="s">
        <v>32</v>
      </c>
      <c r="AX598" s="14" t="s">
        <v>76</v>
      </c>
      <c r="AY598" s="252" t="s">
        <v>124</v>
      </c>
    </row>
    <row r="599" s="15" customFormat="1">
      <c r="A599" s="15"/>
      <c r="B599" s="253"/>
      <c r="C599" s="254"/>
      <c r="D599" s="227" t="s">
        <v>135</v>
      </c>
      <c r="E599" s="255" t="s">
        <v>1</v>
      </c>
      <c r="F599" s="256" t="s">
        <v>154</v>
      </c>
      <c r="G599" s="254"/>
      <c r="H599" s="257">
        <v>1906.028</v>
      </c>
      <c r="I599" s="258"/>
      <c r="J599" s="254"/>
      <c r="K599" s="254"/>
      <c r="L599" s="259"/>
      <c r="M599" s="260"/>
      <c r="N599" s="261"/>
      <c r="O599" s="261"/>
      <c r="P599" s="261"/>
      <c r="Q599" s="261"/>
      <c r="R599" s="261"/>
      <c r="S599" s="261"/>
      <c r="T599" s="262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3" t="s">
        <v>135</v>
      </c>
      <c r="AU599" s="263" t="s">
        <v>86</v>
      </c>
      <c r="AV599" s="15" t="s">
        <v>131</v>
      </c>
      <c r="AW599" s="15" t="s">
        <v>32</v>
      </c>
      <c r="AX599" s="15" t="s">
        <v>84</v>
      </c>
      <c r="AY599" s="263" t="s">
        <v>124</v>
      </c>
    </row>
    <row r="600" s="2" customFormat="1" ht="24.15" customHeight="1">
      <c r="A600" s="38"/>
      <c r="B600" s="39"/>
      <c r="C600" s="214" t="s">
        <v>779</v>
      </c>
      <c r="D600" s="214" t="s">
        <v>126</v>
      </c>
      <c r="E600" s="215" t="s">
        <v>780</v>
      </c>
      <c r="F600" s="216" t="s">
        <v>781</v>
      </c>
      <c r="G600" s="217" t="s">
        <v>340</v>
      </c>
      <c r="H600" s="218">
        <v>21590.48</v>
      </c>
      <c r="I600" s="219"/>
      <c r="J600" s="220">
        <f>ROUND(I600*H600,2)</f>
        <v>0</v>
      </c>
      <c r="K600" s="216" t="s">
        <v>140</v>
      </c>
      <c r="L600" s="44"/>
      <c r="M600" s="221" t="s">
        <v>1</v>
      </c>
      <c r="N600" s="222" t="s">
        <v>41</v>
      </c>
      <c r="O600" s="91"/>
      <c r="P600" s="223">
        <f>O600*H600</f>
        <v>0</v>
      </c>
      <c r="Q600" s="223">
        <v>0</v>
      </c>
      <c r="R600" s="223">
        <f>Q600*H600</f>
        <v>0</v>
      </c>
      <c r="S600" s="223">
        <v>0</v>
      </c>
      <c r="T600" s="22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5" t="s">
        <v>131</v>
      </c>
      <c r="AT600" s="225" t="s">
        <v>126</v>
      </c>
      <c r="AU600" s="225" t="s">
        <v>86</v>
      </c>
      <c r="AY600" s="17" t="s">
        <v>124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7" t="s">
        <v>84</v>
      </c>
      <c r="BK600" s="226">
        <f>ROUND(I600*H600,2)</f>
        <v>0</v>
      </c>
      <c r="BL600" s="17" t="s">
        <v>131</v>
      </c>
      <c r="BM600" s="225" t="s">
        <v>782</v>
      </c>
    </row>
    <row r="601" s="2" customFormat="1">
      <c r="A601" s="38"/>
      <c r="B601" s="39"/>
      <c r="C601" s="40"/>
      <c r="D601" s="227" t="s">
        <v>133</v>
      </c>
      <c r="E601" s="40"/>
      <c r="F601" s="228" t="s">
        <v>783</v>
      </c>
      <c r="G601" s="40"/>
      <c r="H601" s="40"/>
      <c r="I601" s="229"/>
      <c r="J601" s="40"/>
      <c r="K601" s="40"/>
      <c r="L601" s="44"/>
      <c r="M601" s="230"/>
      <c r="N601" s="231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133</v>
      </c>
      <c r="AU601" s="17" t="s">
        <v>86</v>
      </c>
    </row>
    <row r="602" s="14" customFormat="1">
      <c r="A602" s="14"/>
      <c r="B602" s="242"/>
      <c r="C602" s="243"/>
      <c r="D602" s="227" t="s">
        <v>135</v>
      </c>
      <c r="E602" s="243"/>
      <c r="F602" s="245" t="s">
        <v>784</v>
      </c>
      <c r="G602" s="243"/>
      <c r="H602" s="246">
        <v>21590.48</v>
      </c>
      <c r="I602" s="247"/>
      <c r="J602" s="243"/>
      <c r="K602" s="243"/>
      <c r="L602" s="248"/>
      <c r="M602" s="249"/>
      <c r="N602" s="250"/>
      <c r="O602" s="250"/>
      <c r="P602" s="250"/>
      <c r="Q602" s="250"/>
      <c r="R602" s="250"/>
      <c r="S602" s="250"/>
      <c r="T602" s="25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2" t="s">
        <v>135</v>
      </c>
      <c r="AU602" s="252" t="s">
        <v>86</v>
      </c>
      <c r="AV602" s="14" t="s">
        <v>86</v>
      </c>
      <c r="AW602" s="14" t="s">
        <v>4</v>
      </c>
      <c r="AX602" s="14" t="s">
        <v>84</v>
      </c>
      <c r="AY602" s="252" t="s">
        <v>124</v>
      </c>
    </row>
    <row r="603" s="2" customFormat="1" ht="44.25" customHeight="1">
      <c r="A603" s="38"/>
      <c r="B603" s="39"/>
      <c r="C603" s="214" t="s">
        <v>785</v>
      </c>
      <c r="D603" s="214" t="s">
        <v>126</v>
      </c>
      <c r="E603" s="215" t="s">
        <v>786</v>
      </c>
      <c r="F603" s="216" t="s">
        <v>787</v>
      </c>
      <c r="G603" s="217" t="s">
        <v>340</v>
      </c>
      <c r="H603" s="218">
        <v>674.75900000000001</v>
      </c>
      <c r="I603" s="219"/>
      <c r="J603" s="220">
        <f>ROUND(I603*H603,2)</f>
        <v>0</v>
      </c>
      <c r="K603" s="216" t="s">
        <v>140</v>
      </c>
      <c r="L603" s="44"/>
      <c r="M603" s="221" t="s">
        <v>1</v>
      </c>
      <c r="N603" s="222" t="s">
        <v>41</v>
      </c>
      <c r="O603" s="91"/>
      <c r="P603" s="223">
        <f>O603*H603</f>
        <v>0</v>
      </c>
      <c r="Q603" s="223">
        <v>0</v>
      </c>
      <c r="R603" s="223">
        <f>Q603*H603</f>
        <v>0</v>
      </c>
      <c r="S603" s="223">
        <v>0</v>
      </c>
      <c r="T603" s="224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5" t="s">
        <v>131</v>
      </c>
      <c r="AT603" s="225" t="s">
        <v>126</v>
      </c>
      <c r="AU603" s="225" t="s">
        <v>86</v>
      </c>
      <c r="AY603" s="17" t="s">
        <v>124</v>
      </c>
      <c r="BE603" s="226">
        <f>IF(N603="základní",J603,0)</f>
        <v>0</v>
      </c>
      <c r="BF603" s="226">
        <f>IF(N603="snížená",J603,0)</f>
        <v>0</v>
      </c>
      <c r="BG603" s="226">
        <f>IF(N603="zákl. přenesená",J603,0)</f>
        <v>0</v>
      </c>
      <c r="BH603" s="226">
        <f>IF(N603="sníž. přenesená",J603,0)</f>
        <v>0</v>
      </c>
      <c r="BI603" s="226">
        <f>IF(N603="nulová",J603,0)</f>
        <v>0</v>
      </c>
      <c r="BJ603" s="17" t="s">
        <v>84</v>
      </c>
      <c r="BK603" s="226">
        <f>ROUND(I603*H603,2)</f>
        <v>0</v>
      </c>
      <c r="BL603" s="17" t="s">
        <v>131</v>
      </c>
      <c r="BM603" s="225" t="s">
        <v>788</v>
      </c>
    </row>
    <row r="604" s="2" customFormat="1">
      <c r="A604" s="38"/>
      <c r="B604" s="39"/>
      <c r="C604" s="40"/>
      <c r="D604" s="227" t="s">
        <v>133</v>
      </c>
      <c r="E604" s="40"/>
      <c r="F604" s="228" t="s">
        <v>342</v>
      </c>
      <c r="G604" s="40"/>
      <c r="H604" s="40"/>
      <c r="I604" s="229"/>
      <c r="J604" s="40"/>
      <c r="K604" s="40"/>
      <c r="L604" s="44"/>
      <c r="M604" s="230"/>
      <c r="N604" s="231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133</v>
      </c>
      <c r="AU604" s="17" t="s">
        <v>86</v>
      </c>
    </row>
    <row r="605" s="13" customFormat="1">
      <c r="A605" s="13"/>
      <c r="B605" s="232"/>
      <c r="C605" s="233"/>
      <c r="D605" s="227" t="s">
        <v>135</v>
      </c>
      <c r="E605" s="234" t="s">
        <v>1</v>
      </c>
      <c r="F605" s="235" t="s">
        <v>775</v>
      </c>
      <c r="G605" s="233"/>
      <c r="H605" s="234" t="s">
        <v>1</v>
      </c>
      <c r="I605" s="236"/>
      <c r="J605" s="233"/>
      <c r="K605" s="233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135</v>
      </c>
      <c r="AU605" s="241" t="s">
        <v>86</v>
      </c>
      <c r="AV605" s="13" t="s">
        <v>84</v>
      </c>
      <c r="AW605" s="13" t="s">
        <v>32</v>
      </c>
      <c r="AX605" s="13" t="s">
        <v>76</v>
      </c>
      <c r="AY605" s="241" t="s">
        <v>124</v>
      </c>
    </row>
    <row r="606" s="14" customFormat="1">
      <c r="A606" s="14"/>
      <c r="B606" s="242"/>
      <c r="C606" s="243"/>
      <c r="D606" s="227" t="s">
        <v>135</v>
      </c>
      <c r="E606" s="244" t="s">
        <v>1</v>
      </c>
      <c r="F606" s="245" t="s">
        <v>789</v>
      </c>
      <c r="G606" s="243"/>
      <c r="H606" s="246">
        <v>1906.028</v>
      </c>
      <c r="I606" s="247"/>
      <c r="J606" s="243"/>
      <c r="K606" s="243"/>
      <c r="L606" s="248"/>
      <c r="M606" s="249"/>
      <c r="N606" s="250"/>
      <c r="O606" s="250"/>
      <c r="P606" s="250"/>
      <c r="Q606" s="250"/>
      <c r="R606" s="250"/>
      <c r="S606" s="250"/>
      <c r="T606" s="25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2" t="s">
        <v>135</v>
      </c>
      <c r="AU606" s="252" t="s">
        <v>86</v>
      </c>
      <c r="AV606" s="14" t="s">
        <v>86</v>
      </c>
      <c r="AW606" s="14" t="s">
        <v>32</v>
      </c>
      <c r="AX606" s="14" t="s">
        <v>76</v>
      </c>
      <c r="AY606" s="252" t="s">
        <v>124</v>
      </c>
    </row>
    <row r="607" s="13" customFormat="1">
      <c r="A607" s="13"/>
      <c r="B607" s="232"/>
      <c r="C607" s="233"/>
      <c r="D607" s="227" t="s">
        <v>135</v>
      </c>
      <c r="E607" s="234" t="s">
        <v>1</v>
      </c>
      <c r="F607" s="235" t="s">
        <v>790</v>
      </c>
      <c r="G607" s="233"/>
      <c r="H607" s="234" t="s">
        <v>1</v>
      </c>
      <c r="I607" s="236"/>
      <c r="J607" s="233"/>
      <c r="K607" s="233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135</v>
      </c>
      <c r="AU607" s="241" t="s">
        <v>86</v>
      </c>
      <c r="AV607" s="13" t="s">
        <v>84</v>
      </c>
      <c r="AW607" s="13" t="s">
        <v>32</v>
      </c>
      <c r="AX607" s="13" t="s">
        <v>76</v>
      </c>
      <c r="AY607" s="241" t="s">
        <v>124</v>
      </c>
    </row>
    <row r="608" s="14" customFormat="1">
      <c r="A608" s="14"/>
      <c r="B608" s="242"/>
      <c r="C608" s="243"/>
      <c r="D608" s="227" t="s">
        <v>135</v>
      </c>
      <c r="E608" s="244" t="s">
        <v>1</v>
      </c>
      <c r="F608" s="245" t="s">
        <v>791</v>
      </c>
      <c r="G608" s="243"/>
      <c r="H608" s="246">
        <v>-982.40899999999999</v>
      </c>
      <c r="I608" s="247"/>
      <c r="J608" s="243"/>
      <c r="K608" s="243"/>
      <c r="L608" s="248"/>
      <c r="M608" s="249"/>
      <c r="N608" s="250"/>
      <c r="O608" s="250"/>
      <c r="P608" s="250"/>
      <c r="Q608" s="250"/>
      <c r="R608" s="250"/>
      <c r="S608" s="250"/>
      <c r="T608" s="25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2" t="s">
        <v>135</v>
      </c>
      <c r="AU608" s="252" t="s">
        <v>86</v>
      </c>
      <c r="AV608" s="14" t="s">
        <v>86</v>
      </c>
      <c r="AW608" s="14" t="s">
        <v>32</v>
      </c>
      <c r="AX608" s="14" t="s">
        <v>76</v>
      </c>
      <c r="AY608" s="252" t="s">
        <v>124</v>
      </c>
    </row>
    <row r="609" s="13" customFormat="1">
      <c r="A609" s="13"/>
      <c r="B609" s="232"/>
      <c r="C609" s="233"/>
      <c r="D609" s="227" t="s">
        <v>135</v>
      </c>
      <c r="E609" s="234" t="s">
        <v>1</v>
      </c>
      <c r="F609" s="235" t="s">
        <v>792</v>
      </c>
      <c r="G609" s="233"/>
      <c r="H609" s="234" t="s">
        <v>1</v>
      </c>
      <c r="I609" s="236"/>
      <c r="J609" s="233"/>
      <c r="K609" s="233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135</v>
      </c>
      <c r="AU609" s="241" t="s">
        <v>86</v>
      </c>
      <c r="AV609" s="13" t="s">
        <v>84</v>
      </c>
      <c r="AW609" s="13" t="s">
        <v>32</v>
      </c>
      <c r="AX609" s="13" t="s">
        <v>76</v>
      </c>
      <c r="AY609" s="241" t="s">
        <v>124</v>
      </c>
    </row>
    <row r="610" s="14" customFormat="1">
      <c r="A610" s="14"/>
      <c r="B610" s="242"/>
      <c r="C610" s="243"/>
      <c r="D610" s="227" t="s">
        <v>135</v>
      </c>
      <c r="E610" s="244" t="s">
        <v>1</v>
      </c>
      <c r="F610" s="245" t="s">
        <v>778</v>
      </c>
      <c r="G610" s="243"/>
      <c r="H610" s="246">
        <v>-248.86000000000001</v>
      </c>
      <c r="I610" s="247"/>
      <c r="J610" s="243"/>
      <c r="K610" s="243"/>
      <c r="L610" s="248"/>
      <c r="M610" s="249"/>
      <c r="N610" s="250"/>
      <c r="O610" s="250"/>
      <c r="P610" s="250"/>
      <c r="Q610" s="250"/>
      <c r="R610" s="250"/>
      <c r="S610" s="250"/>
      <c r="T610" s="25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2" t="s">
        <v>135</v>
      </c>
      <c r="AU610" s="252" t="s">
        <v>86</v>
      </c>
      <c r="AV610" s="14" t="s">
        <v>86</v>
      </c>
      <c r="AW610" s="14" t="s">
        <v>32</v>
      </c>
      <c r="AX610" s="14" t="s">
        <v>76</v>
      </c>
      <c r="AY610" s="252" t="s">
        <v>124</v>
      </c>
    </row>
    <row r="611" s="15" customFormat="1">
      <c r="A611" s="15"/>
      <c r="B611" s="253"/>
      <c r="C611" s="254"/>
      <c r="D611" s="227" t="s">
        <v>135</v>
      </c>
      <c r="E611" s="255" t="s">
        <v>1</v>
      </c>
      <c r="F611" s="256" t="s">
        <v>154</v>
      </c>
      <c r="G611" s="254"/>
      <c r="H611" s="257">
        <v>674.75900000000001</v>
      </c>
      <c r="I611" s="258"/>
      <c r="J611" s="254"/>
      <c r="K611" s="254"/>
      <c r="L611" s="259"/>
      <c r="M611" s="260"/>
      <c r="N611" s="261"/>
      <c r="O611" s="261"/>
      <c r="P611" s="261"/>
      <c r="Q611" s="261"/>
      <c r="R611" s="261"/>
      <c r="S611" s="261"/>
      <c r="T611" s="262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3" t="s">
        <v>135</v>
      </c>
      <c r="AU611" s="263" t="s">
        <v>86</v>
      </c>
      <c r="AV611" s="15" t="s">
        <v>131</v>
      </c>
      <c r="AW611" s="15" t="s">
        <v>32</v>
      </c>
      <c r="AX611" s="15" t="s">
        <v>84</v>
      </c>
      <c r="AY611" s="263" t="s">
        <v>124</v>
      </c>
    </row>
    <row r="612" s="2" customFormat="1" ht="44.25" customHeight="1">
      <c r="A612" s="38"/>
      <c r="B612" s="39"/>
      <c r="C612" s="214" t="s">
        <v>793</v>
      </c>
      <c r="D612" s="214" t="s">
        <v>126</v>
      </c>
      <c r="E612" s="215" t="s">
        <v>794</v>
      </c>
      <c r="F612" s="216" t="s">
        <v>795</v>
      </c>
      <c r="G612" s="217" t="s">
        <v>340</v>
      </c>
      <c r="H612" s="218">
        <v>982.40899999999999</v>
      </c>
      <c r="I612" s="219"/>
      <c r="J612" s="220">
        <f>ROUND(I612*H612,2)</f>
        <v>0</v>
      </c>
      <c r="K612" s="216" t="s">
        <v>140</v>
      </c>
      <c r="L612" s="44"/>
      <c r="M612" s="221" t="s">
        <v>1</v>
      </c>
      <c r="N612" s="222" t="s">
        <v>41</v>
      </c>
      <c r="O612" s="91"/>
      <c r="P612" s="223">
        <f>O612*H612</f>
        <v>0</v>
      </c>
      <c r="Q612" s="223">
        <v>0</v>
      </c>
      <c r="R612" s="223">
        <f>Q612*H612</f>
        <v>0</v>
      </c>
      <c r="S612" s="223">
        <v>0</v>
      </c>
      <c r="T612" s="224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5" t="s">
        <v>131</v>
      </c>
      <c r="AT612" s="225" t="s">
        <v>126</v>
      </c>
      <c r="AU612" s="225" t="s">
        <v>86</v>
      </c>
      <c r="AY612" s="17" t="s">
        <v>124</v>
      </c>
      <c r="BE612" s="226">
        <f>IF(N612="základní",J612,0)</f>
        <v>0</v>
      </c>
      <c r="BF612" s="226">
        <f>IF(N612="snížená",J612,0)</f>
        <v>0</v>
      </c>
      <c r="BG612" s="226">
        <f>IF(N612="zákl. přenesená",J612,0)</f>
        <v>0</v>
      </c>
      <c r="BH612" s="226">
        <f>IF(N612="sníž. přenesená",J612,0)</f>
        <v>0</v>
      </c>
      <c r="BI612" s="226">
        <f>IF(N612="nulová",J612,0)</f>
        <v>0</v>
      </c>
      <c r="BJ612" s="17" t="s">
        <v>84</v>
      </c>
      <c r="BK612" s="226">
        <f>ROUND(I612*H612,2)</f>
        <v>0</v>
      </c>
      <c r="BL612" s="17" t="s">
        <v>131</v>
      </c>
      <c r="BM612" s="225" t="s">
        <v>796</v>
      </c>
    </row>
    <row r="613" s="2" customFormat="1">
      <c r="A613" s="38"/>
      <c r="B613" s="39"/>
      <c r="C613" s="40"/>
      <c r="D613" s="227" t="s">
        <v>133</v>
      </c>
      <c r="E613" s="40"/>
      <c r="F613" s="228" t="s">
        <v>797</v>
      </c>
      <c r="G613" s="40"/>
      <c r="H613" s="40"/>
      <c r="I613" s="229"/>
      <c r="J613" s="40"/>
      <c r="K613" s="40"/>
      <c r="L613" s="44"/>
      <c r="M613" s="230"/>
      <c r="N613" s="231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133</v>
      </c>
      <c r="AU613" s="17" t="s">
        <v>86</v>
      </c>
    </row>
    <row r="614" s="14" customFormat="1">
      <c r="A614" s="14"/>
      <c r="B614" s="242"/>
      <c r="C614" s="243"/>
      <c r="D614" s="227" t="s">
        <v>135</v>
      </c>
      <c r="E614" s="244" t="s">
        <v>1</v>
      </c>
      <c r="F614" s="245" t="s">
        <v>798</v>
      </c>
      <c r="G614" s="243"/>
      <c r="H614" s="246">
        <v>982.40899999999999</v>
      </c>
      <c r="I614" s="247"/>
      <c r="J614" s="243"/>
      <c r="K614" s="243"/>
      <c r="L614" s="248"/>
      <c r="M614" s="249"/>
      <c r="N614" s="250"/>
      <c r="O614" s="250"/>
      <c r="P614" s="250"/>
      <c r="Q614" s="250"/>
      <c r="R614" s="250"/>
      <c r="S614" s="250"/>
      <c r="T614" s="25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2" t="s">
        <v>135</v>
      </c>
      <c r="AU614" s="252" t="s">
        <v>86</v>
      </c>
      <c r="AV614" s="14" t="s">
        <v>86</v>
      </c>
      <c r="AW614" s="14" t="s">
        <v>32</v>
      </c>
      <c r="AX614" s="14" t="s">
        <v>84</v>
      </c>
      <c r="AY614" s="252" t="s">
        <v>124</v>
      </c>
    </row>
    <row r="615" s="12" customFormat="1" ht="22.8" customHeight="1">
      <c r="A615" s="12"/>
      <c r="B615" s="198"/>
      <c r="C615" s="199"/>
      <c r="D615" s="200" t="s">
        <v>75</v>
      </c>
      <c r="E615" s="212" t="s">
        <v>799</v>
      </c>
      <c r="F615" s="212" t="s">
        <v>800</v>
      </c>
      <c r="G615" s="199"/>
      <c r="H615" s="199"/>
      <c r="I615" s="202"/>
      <c r="J615" s="213">
        <f>BK615</f>
        <v>0</v>
      </c>
      <c r="K615" s="199"/>
      <c r="L615" s="204"/>
      <c r="M615" s="205"/>
      <c r="N615" s="206"/>
      <c r="O615" s="206"/>
      <c r="P615" s="207">
        <f>SUM(P616:P617)</f>
        <v>0</v>
      </c>
      <c r="Q615" s="206"/>
      <c r="R615" s="207">
        <f>SUM(R616:R617)</f>
        <v>0</v>
      </c>
      <c r="S615" s="206"/>
      <c r="T615" s="208">
        <f>SUM(T616:T617)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9" t="s">
        <v>84</v>
      </c>
      <c r="AT615" s="210" t="s">
        <v>75</v>
      </c>
      <c r="AU615" s="210" t="s">
        <v>84</v>
      </c>
      <c r="AY615" s="209" t="s">
        <v>124</v>
      </c>
      <c r="BK615" s="211">
        <f>SUM(BK616:BK617)</f>
        <v>0</v>
      </c>
    </row>
    <row r="616" s="2" customFormat="1" ht="33" customHeight="1">
      <c r="A616" s="38"/>
      <c r="B616" s="39"/>
      <c r="C616" s="214" t="s">
        <v>801</v>
      </c>
      <c r="D616" s="214" t="s">
        <v>126</v>
      </c>
      <c r="E616" s="215" t="s">
        <v>802</v>
      </c>
      <c r="F616" s="216" t="s">
        <v>803</v>
      </c>
      <c r="G616" s="217" t="s">
        <v>340</v>
      </c>
      <c r="H616" s="218">
        <v>392.12799999999999</v>
      </c>
      <c r="I616" s="219"/>
      <c r="J616" s="220">
        <f>ROUND(I616*H616,2)</f>
        <v>0</v>
      </c>
      <c r="K616" s="216" t="s">
        <v>140</v>
      </c>
      <c r="L616" s="44"/>
      <c r="M616" s="221" t="s">
        <v>1</v>
      </c>
      <c r="N616" s="222" t="s">
        <v>41</v>
      </c>
      <c r="O616" s="91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5" t="s">
        <v>131</v>
      </c>
      <c r="AT616" s="225" t="s">
        <v>126</v>
      </c>
      <c r="AU616" s="225" t="s">
        <v>86</v>
      </c>
      <c r="AY616" s="17" t="s">
        <v>124</v>
      </c>
      <c r="BE616" s="226">
        <f>IF(N616="základní",J616,0)</f>
        <v>0</v>
      </c>
      <c r="BF616" s="226">
        <f>IF(N616="snížená",J616,0)</f>
        <v>0</v>
      </c>
      <c r="BG616" s="226">
        <f>IF(N616="zákl. přenesená",J616,0)</f>
        <v>0</v>
      </c>
      <c r="BH616" s="226">
        <f>IF(N616="sníž. přenesená",J616,0)</f>
        <v>0</v>
      </c>
      <c r="BI616" s="226">
        <f>IF(N616="nulová",J616,0)</f>
        <v>0</v>
      </c>
      <c r="BJ616" s="17" t="s">
        <v>84</v>
      </c>
      <c r="BK616" s="226">
        <f>ROUND(I616*H616,2)</f>
        <v>0</v>
      </c>
      <c r="BL616" s="17" t="s">
        <v>131</v>
      </c>
      <c r="BM616" s="225" t="s">
        <v>804</v>
      </c>
    </row>
    <row r="617" s="2" customFormat="1">
      <c r="A617" s="38"/>
      <c r="B617" s="39"/>
      <c r="C617" s="40"/>
      <c r="D617" s="227" t="s">
        <v>133</v>
      </c>
      <c r="E617" s="40"/>
      <c r="F617" s="228" t="s">
        <v>805</v>
      </c>
      <c r="G617" s="40"/>
      <c r="H617" s="40"/>
      <c r="I617" s="229"/>
      <c r="J617" s="40"/>
      <c r="K617" s="40"/>
      <c r="L617" s="44"/>
      <c r="M617" s="230"/>
      <c r="N617" s="231"/>
      <c r="O617" s="91"/>
      <c r="P617" s="91"/>
      <c r="Q617" s="91"/>
      <c r="R617" s="91"/>
      <c r="S617" s="91"/>
      <c r="T617" s="92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133</v>
      </c>
      <c r="AU617" s="17" t="s">
        <v>86</v>
      </c>
    </row>
    <row r="618" s="12" customFormat="1" ht="25.92" customHeight="1">
      <c r="A618" s="12"/>
      <c r="B618" s="198"/>
      <c r="C618" s="199"/>
      <c r="D618" s="200" t="s">
        <v>75</v>
      </c>
      <c r="E618" s="201" t="s">
        <v>806</v>
      </c>
      <c r="F618" s="201" t="s">
        <v>807</v>
      </c>
      <c r="G618" s="199"/>
      <c r="H618" s="199"/>
      <c r="I618" s="202"/>
      <c r="J618" s="203">
        <f>BK618</f>
        <v>0</v>
      </c>
      <c r="K618" s="199"/>
      <c r="L618" s="204"/>
      <c r="M618" s="205"/>
      <c r="N618" s="206"/>
      <c r="O618" s="206"/>
      <c r="P618" s="207">
        <f>P619</f>
        <v>0</v>
      </c>
      <c r="Q618" s="206"/>
      <c r="R618" s="207">
        <f>R619</f>
        <v>0.1215</v>
      </c>
      <c r="S618" s="206"/>
      <c r="T618" s="208">
        <f>T619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09" t="s">
        <v>86</v>
      </c>
      <c r="AT618" s="210" t="s">
        <v>75</v>
      </c>
      <c r="AU618" s="210" t="s">
        <v>76</v>
      </c>
      <c r="AY618" s="209" t="s">
        <v>124</v>
      </c>
      <c r="BK618" s="211">
        <f>BK619</f>
        <v>0</v>
      </c>
    </row>
    <row r="619" s="12" customFormat="1" ht="22.8" customHeight="1">
      <c r="A619" s="12"/>
      <c r="B619" s="198"/>
      <c r="C619" s="199"/>
      <c r="D619" s="200" t="s">
        <v>75</v>
      </c>
      <c r="E619" s="212" t="s">
        <v>808</v>
      </c>
      <c r="F619" s="212" t="s">
        <v>809</v>
      </c>
      <c r="G619" s="199"/>
      <c r="H619" s="199"/>
      <c r="I619" s="202"/>
      <c r="J619" s="213">
        <f>BK619</f>
        <v>0</v>
      </c>
      <c r="K619" s="199"/>
      <c r="L619" s="204"/>
      <c r="M619" s="205"/>
      <c r="N619" s="206"/>
      <c r="O619" s="206"/>
      <c r="P619" s="207">
        <f>SUM(P620:P634)</f>
        <v>0</v>
      </c>
      <c r="Q619" s="206"/>
      <c r="R619" s="207">
        <f>SUM(R620:R634)</f>
        <v>0.1215</v>
      </c>
      <c r="S619" s="206"/>
      <c r="T619" s="208">
        <f>SUM(T620:T634)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9" t="s">
        <v>86</v>
      </c>
      <c r="AT619" s="210" t="s">
        <v>75</v>
      </c>
      <c r="AU619" s="210" t="s">
        <v>84</v>
      </c>
      <c r="AY619" s="209" t="s">
        <v>124</v>
      </c>
      <c r="BK619" s="211">
        <f>SUM(BK620:BK634)</f>
        <v>0</v>
      </c>
    </row>
    <row r="620" s="2" customFormat="1" ht="24.15" customHeight="1">
      <c r="A620" s="38"/>
      <c r="B620" s="39"/>
      <c r="C620" s="214" t="s">
        <v>810</v>
      </c>
      <c r="D620" s="214" t="s">
        <v>126</v>
      </c>
      <c r="E620" s="215" t="s">
        <v>811</v>
      </c>
      <c r="F620" s="216" t="s">
        <v>812</v>
      </c>
      <c r="G620" s="217" t="s">
        <v>216</v>
      </c>
      <c r="H620" s="218">
        <v>243</v>
      </c>
      <c r="I620" s="219"/>
      <c r="J620" s="220">
        <f>ROUND(I620*H620,2)</f>
        <v>0</v>
      </c>
      <c r="K620" s="216" t="s">
        <v>140</v>
      </c>
      <c r="L620" s="44"/>
      <c r="M620" s="221" t="s">
        <v>1</v>
      </c>
      <c r="N620" s="222" t="s">
        <v>41</v>
      </c>
      <c r="O620" s="91"/>
      <c r="P620" s="223">
        <f>O620*H620</f>
        <v>0</v>
      </c>
      <c r="Q620" s="223">
        <v>0</v>
      </c>
      <c r="R620" s="223">
        <f>Q620*H620</f>
        <v>0</v>
      </c>
      <c r="S620" s="223">
        <v>0</v>
      </c>
      <c r="T620" s="224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5" t="s">
        <v>137</v>
      </c>
      <c r="AT620" s="225" t="s">
        <v>126</v>
      </c>
      <c r="AU620" s="225" t="s">
        <v>86</v>
      </c>
      <c r="AY620" s="17" t="s">
        <v>124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7" t="s">
        <v>84</v>
      </c>
      <c r="BK620" s="226">
        <f>ROUND(I620*H620,2)</f>
        <v>0</v>
      </c>
      <c r="BL620" s="17" t="s">
        <v>137</v>
      </c>
      <c r="BM620" s="225" t="s">
        <v>813</v>
      </c>
    </row>
    <row r="621" s="2" customFormat="1">
      <c r="A621" s="38"/>
      <c r="B621" s="39"/>
      <c r="C621" s="40"/>
      <c r="D621" s="227" t="s">
        <v>133</v>
      </c>
      <c r="E621" s="40"/>
      <c r="F621" s="228" t="s">
        <v>814</v>
      </c>
      <c r="G621" s="40"/>
      <c r="H621" s="40"/>
      <c r="I621" s="229"/>
      <c r="J621" s="40"/>
      <c r="K621" s="40"/>
      <c r="L621" s="44"/>
      <c r="M621" s="230"/>
      <c r="N621" s="231"/>
      <c r="O621" s="91"/>
      <c r="P621" s="91"/>
      <c r="Q621" s="91"/>
      <c r="R621" s="91"/>
      <c r="S621" s="91"/>
      <c r="T621" s="92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133</v>
      </c>
      <c r="AU621" s="17" t="s">
        <v>86</v>
      </c>
    </row>
    <row r="622" s="13" customFormat="1">
      <c r="A622" s="13"/>
      <c r="B622" s="232"/>
      <c r="C622" s="233"/>
      <c r="D622" s="227" t="s">
        <v>135</v>
      </c>
      <c r="E622" s="234" t="s">
        <v>1</v>
      </c>
      <c r="F622" s="235" t="s">
        <v>815</v>
      </c>
      <c r="G622" s="233"/>
      <c r="H622" s="234" t="s">
        <v>1</v>
      </c>
      <c r="I622" s="236"/>
      <c r="J622" s="233"/>
      <c r="K622" s="233"/>
      <c r="L622" s="237"/>
      <c r="M622" s="238"/>
      <c r="N622" s="239"/>
      <c r="O622" s="239"/>
      <c r="P622" s="239"/>
      <c r="Q622" s="239"/>
      <c r="R622" s="239"/>
      <c r="S622" s="239"/>
      <c r="T622" s="24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1" t="s">
        <v>135</v>
      </c>
      <c r="AU622" s="241" t="s">
        <v>86</v>
      </c>
      <c r="AV622" s="13" t="s">
        <v>84</v>
      </c>
      <c r="AW622" s="13" t="s">
        <v>32</v>
      </c>
      <c r="AX622" s="13" t="s">
        <v>76</v>
      </c>
      <c r="AY622" s="241" t="s">
        <v>124</v>
      </c>
    </row>
    <row r="623" s="14" customFormat="1">
      <c r="A623" s="14"/>
      <c r="B623" s="242"/>
      <c r="C623" s="243"/>
      <c r="D623" s="227" t="s">
        <v>135</v>
      </c>
      <c r="E623" s="244" t="s">
        <v>1</v>
      </c>
      <c r="F623" s="245" t="s">
        <v>816</v>
      </c>
      <c r="G623" s="243"/>
      <c r="H623" s="246">
        <v>243</v>
      </c>
      <c r="I623" s="247"/>
      <c r="J623" s="243"/>
      <c r="K623" s="243"/>
      <c r="L623" s="248"/>
      <c r="M623" s="249"/>
      <c r="N623" s="250"/>
      <c r="O623" s="250"/>
      <c r="P623" s="250"/>
      <c r="Q623" s="250"/>
      <c r="R623" s="250"/>
      <c r="S623" s="250"/>
      <c r="T623" s="25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2" t="s">
        <v>135</v>
      </c>
      <c r="AU623" s="252" t="s">
        <v>86</v>
      </c>
      <c r="AV623" s="14" t="s">
        <v>86</v>
      </c>
      <c r="AW623" s="14" t="s">
        <v>32</v>
      </c>
      <c r="AX623" s="14" t="s">
        <v>84</v>
      </c>
      <c r="AY623" s="252" t="s">
        <v>124</v>
      </c>
    </row>
    <row r="624" s="2" customFormat="1" ht="21.75" customHeight="1">
      <c r="A624" s="38"/>
      <c r="B624" s="39"/>
      <c r="C624" s="264" t="s">
        <v>817</v>
      </c>
      <c r="D624" s="264" t="s">
        <v>369</v>
      </c>
      <c r="E624" s="265" t="s">
        <v>818</v>
      </c>
      <c r="F624" s="266" t="s">
        <v>819</v>
      </c>
      <c r="G624" s="267" t="s">
        <v>216</v>
      </c>
      <c r="H624" s="268">
        <v>255.15000000000001</v>
      </c>
      <c r="I624" s="269"/>
      <c r="J624" s="270">
        <f>ROUND(I624*H624,2)</f>
        <v>0</v>
      </c>
      <c r="K624" s="266" t="s">
        <v>1</v>
      </c>
      <c r="L624" s="271"/>
      <c r="M624" s="272" t="s">
        <v>1</v>
      </c>
      <c r="N624" s="273" t="s">
        <v>41</v>
      </c>
      <c r="O624" s="91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5" t="s">
        <v>394</v>
      </c>
      <c r="AT624" s="225" t="s">
        <v>369</v>
      </c>
      <c r="AU624" s="225" t="s">
        <v>86</v>
      </c>
      <c r="AY624" s="17" t="s">
        <v>124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7" t="s">
        <v>84</v>
      </c>
      <c r="BK624" s="226">
        <f>ROUND(I624*H624,2)</f>
        <v>0</v>
      </c>
      <c r="BL624" s="17" t="s">
        <v>137</v>
      </c>
      <c r="BM624" s="225" t="s">
        <v>820</v>
      </c>
    </row>
    <row r="625" s="2" customFormat="1">
      <c r="A625" s="38"/>
      <c r="B625" s="39"/>
      <c r="C625" s="40"/>
      <c r="D625" s="227" t="s">
        <v>133</v>
      </c>
      <c r="E625" s="40"/>
      <c r="F625" s="228" t="s">
        <v>821</v>
      </c>
      <c r="G625" s="40"/>
      <c r="H625" s="40"/>
      <c r="I625" s="229"/>
      <c r="J625" s="40"/>
      <c r="K625" s="40"/>
      <c r="L625" s="44"/>
      <c r="M625" s="230"/>
      <c r="N625" s="231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133</v>
      </c>
      <c r="AU625" s="17" t="s">
        <v>86</v>
      </c>
    </row>
    <row r="626" s="14" customFormat="1">
      <c r="A626" s="14"/>
      <c r="B626" s="242"/>
      <c r="C626" s="243"/>
      <c r="D626" s="227" t="s">
        <v>135</v>
      </c>
      <c r="E626" s="243"/>
      <c r="F626" s="245" t="s">
        <v>822</v>
      </c>
      <c r="G626" s="243"/>
      <c r="H626" s="246">
        <v>255.15000000000001</v>
      </c>
      <c r="I626" s="247"/>
      <c r="J626" s="243"/>
      <c r="K626" s="243"/>
      <c r="L626" s="248"/>
      <c r="M626" s="249"/>
      <c r="N626" s="250"/>
      <c r="O626" s="250"/>
      <c r="P626" s="250"/>
      <c r="Q626" s="250"/>
      <c r="R626" s="250"/>
      <c r="S626" s="250"/>
      <c r="T626" s="25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2" t="s">
        <v>135</v>
      </c>
      <c r="AU626" s="252" t="s">
        <v>86</v>
      </c>
      <c r="AV626" s="14" t="s">
        <v>86</v>
      </c>
      <c r="AW626" s="14" t="s">
        <v>4</v>
      </c>
      <c r="AX626" s="14" t="s">
        <v>84</v>
      </c>
      <c r="AY626" s="252" t="s">
        <v>124</v>
      </c>
    </row>
    <row r="627" s="2" customFormat="1" ht="21.75" customHeight="1">
      <c r="A627" s="38"/>
      <c r="B627" s="39"/>
      <c r="C627" s="264" t="s">
        <v>823</v>
      </c>
      <c r="D627" s="264" t="s">
        <v>369</v>
      </c>
      <c r="E627" s="265" t="s">
        <v>824</v>
      </c>
      <c r="F627" s="266" t="s">
        <v>825</v>
      </c>
      <c r="G627" s="267" t="s">
        <v>407</v>
      </c>
      <c r="H627" s="268">
        <v>56</v>
      </c>
      <c r="I627" s="269"/>
      <c r="J627" s="270">
        <f>ROUND(I627*H627,2)</f>
        <v>0</v>
      </c>
      <c r="K627" s="266" t="s">
        <v>1</v>
      </c>
      <c r="L627" s="271"/>
      <c r="M627" s="272" t="s">
        <v>1</v>
      </c>
      <c r="N627" s="273" t="s">
        <v>41</v>
      </c>
      <c r="O627" s="91"/>
      <c r="P627" s="223">
        <f>O627*H627</f>
        <v>0</v>
      </c>
      <c r="Q627" s="223">
        <v>0</v>
      </c>
      <c r="R627" s="223">
        <f>Q627*H627</f>
        <v>0</v>
      </c>
      <c r="S627" s="223">
        <v>0</v>
      </c>
      <c r="T627" s="224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5" t="s">
        <v>394</v>
      </c>
      <c r="AT627" s="225" t="s">
        <v>369</v>
      </c>
      <c r="AU627" s="225" t="s">
        <v>86</v>
      </c>
      <c r="AY627" s="17" t="s">
        <v>124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7" t="s">
        <v>84</v>
      </c>
      <c r="BK627" s="226">
        <f>ROUND(I627*H627,2)</f>
        <v>0</v>
      </c>
      <c r="BL627" s="17" t="s">
        <v>137</v>
      </c>
      <c r="BM627" s="225" t="s">
        <v>826</v>
      </c>
    </row>
    <row r="628" s="2" customFormat="1">
      <c r="A628" s="38"/>
      <c r="B628" s="39"/>
      <c r="C628" s="40"/>
      <c r="D628" s="227" t="s">
        <v>133</v>
      </c>
      <c r="E628" s="40"/>
      <c r="F628" s="228" t="s">
        <v>827</v>
      </c>
      <c r="G628" s="40"/>
      <c r="H628" s="40"/>
      <c r="I628" s="229"/>
      <c r="J628" s="40"/>
      <c r="K628" s="40"/>
      <c r="L628" s="44"/>
      <c r="M628" s="230"/>
      <c r="N628" s="231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133</v>
      </c>
      <c r="AU628" s="17" t="s">
        <v>86</v>
      </c>
    </row>
    <row r="629" s="14" customFormat="1">
      <c r="A629" s="14"/>
      <c r="B629" s="242"/>
      <c r="C629" s="243"/>
      <c r="D629" s="227" t="s">
        <v>135</v>
      </c>
      <c r="E629" s="244" t="s">
        <v>1</v>
      </c>
      <c r="F629" s="245" t="s">
        <v>828</v>
      </c>
      <c r="G629" s="243"/>
      <c r="H629" s="246">
        <v>56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2" t="s">
        <v>135</v>
      </c>
      <c r="AU629" s="252" t="s">
        <v>86</v>
      </c>
      <c r="AV629" s="14" t="s">
        <v>86</v>
      </c>
      <c r="AW629" s="14" t="s">
        <v>32</v>
      </c>
      <c r="AX629" s="14" t="s">
        <v>84</v>
      </c>
      <c r="AY629" s="252" t="s">
        <v>124</v>
      </c>
    </row>
    <row r="630" s="2" customFormat="1" ht="24.15" customHeight="1">
      <c r="A630" s="38"/>
      <c r="B630" s="39"/>
      <c r="C630" s="214" t="s">
        <v>829</v>
      </c>
      <c r="D630" s="214" t="s">
        <v>126</v>
      </c>
      <c r="E630" s="215" t="s">
        <v>830</v>
      </c>
      <c r="F630" s="216" t="s">
        <v>831</v>
      </c>
      <c r="G630" s="217" t="s">
        <v>216</v>
      </c>
      <c r="H630" s="218">
        <v>121.5</v>
      </c>
      <c r="I630" s="219"/>
      <c r="J630" s="220">
        <f>ROUND(I630*H630,2)</f>
        <v>0</v>
      </c>
      <c r="K630" s="216" t="s">
        <v>130</v>
      </c>
      <c r="L630" s="44"/>
      <c r="M630" s="221" t="s">
        <v>1</v>
      </c>
      <c r="N630" s="222" t="s">
        <v>41</v>
      </c>
      <c r="O630" s="91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5" t="s">
        <v>137</v>
      </c>
      <c r="AT630" s="225" t="s">
        <v>126</v>
      </c>
      <c r="AU630" s="225" t="s">
        <v>86</v>
      </c>
      <c r="AY630" s="17" t="s">
        <v>124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7" t="s">
        <v>84</v>
      </c>
      <c r="BK630" s="226">
        <f>ROUND(I630*H630,2)</f>
        <v>0</v>
      </c>
      <c r="BL630" s="17" t="s">
        <v>137</v>
      </c>
      <c r="BM630" s="225" t="s">
        <v>832</v>
      </c>
    </row>
    <row r="631" s="2" customFormat="1">
      <c r="A631" s="38"/>
      <c r="B631" s="39"/>
      <c r="C631" s="40"/>
      <c r="D631" s="227" t="s">
        <v>133</v>
      </c>
      <c r="E631" s="40"/>
      <c r="F631" s="228" t="s">
        <v>833</v>
      </c>
      <c r="G631" s="40"/>
      <c r="H631" s="40"/>
      <c r="I631" s="229"/>
      <c r="J631" s="40"/>
      <c r="K631" s="40"/>
      <c r="L631" s="44"/>
      <c r="M631" s="230"/>
      <c r="N631" s="231"/>
      <c r="O631" s="91"/>
      <c r="P631" s="91"/>
      <c r="Q631" s="91"/>
      <c r="R631" s="91"/>
      <c r="S631" s="91"/>
      <c r="T631" s="92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133</v>
      </c>
      <c r="AU631" s="17" t="s">
        <v>86</v>
      </c>
    </row>
    <row r="632" s="14" customFormat="1">
      <c r="A632" s="14"/>
      <c r="B632" s="242"/>
      <c r="C632" s="243"/>
      <c r="D632" s="227" t="s">
        <v>135</v>
      </c>
      <c r="E632" s="244" t="s">
        <v>1</v>
      </c>
      <c r="F632" s="245" t="s">
        <v>834</v>
      </c>
      <c r="G632" s="243"/>
      <c r="H632" s="246">
        <v>121.5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2" t="s">
        <v>135</v>
      </c>
      <c r="AU632" s="252" t="s">
        <v>86</v>
      </c>
      <c r="AV632" s="14" t="s">
        <v>86</v>
      </c>
      <c r="AW632" s="14" t="s">
        <v>32</v>
      </c>
      <c r="AX632" s="14" t="s">
        <v>84</v>
      </c>
      <c r="AY632" s="252" t="s">
        <v>124</v>
      </c>
    </row>
    <row r="633" s="2" customFormat="1" ht="16.5" customHeight="1">
      <c r="A633" s="38"/>
      <c r="B633" s="39"/>
      <c r="C633" s="264" t="s">
        <v>835</v>
      </c>
      <c r="D633" s="264" t="s">
        <v>369</v>
      </c>
      <c r="E633" s="265" t="s">
        <v>836</v>
      </c>
      <c r="F633" s="266" t="s">
        <v>837</v>
      </c>
      <c r="G633" s="267" t="s">
        <v>838</v>
      </c>
      <c r="H633" s="268">
        <v>121.5</v>
      </c>
      <c r="I633" s="269"/>
      <c r="J633" s="270">
        <f>ROUND(I633*H633,2)</f>
        <v>0</v>
      </c>
      <c r="K633" s="266" t="s">
        <v>130</v>
      </c>
      <c r="L633" s="271"/>
      <c r="M633" s="272" t="s">
        <v>1</v>
      </c>
      <c r="N633" s="273" t="s">
        <v>41</v>
      </c>
      <c r="O633" s="91"/>
      <c r="P633" s="223">
        <f>O633*H633</f>
        <v>0</v>
      </c>
      <c r="Q633" s="223">
        <v>0.001</v>
      </c>
      <c r="R633" s="223">
        <f>Q633*H633</f>
        <v>0.1215</v>
      </c>
      <c r="S633" s="223">
        <v>0</v>
      </c>
      <c r="T633" s="224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5" t="s">
        <v>394</v>
      </c>
      <c r="AT633" s="225" t="s">
        <v>369</v>
      </c>
      <c r="AU633" s="225" t="s">
        <v>86</v>
      </c>
      <c r="AY633" s="17" t="s">
        <v>124</v>
      </c>
      <c r="BE633" s="226">
        <f>IF(N633="základní",J633,0)</f>
        <v>0</v>
      </c>
      <c r="BF633" s="226">
        <f>IF(N633="snížená",J633,0)</f>
        <v>0</v>
      </c>
      <c r="BG633" s="226">
        <f>IF(N633="zákl. přenesená",J633,0)</f>
        <v>0</v>
      </c>
      <c r="BH633" s="226">
        <f>IF(N633="sníž. přenesená",J633,0)</f>
        <v>0</v>
      </c>
      <c r="BI633" s="226">
        <f>IF(N633="nulová",J633,0)</f>
        <v>0</v>
      </c>
      <c r="BJ633" s="17" t="s">
        <v>84</v>
      </c>
      <c r="BK633" s="226">
        <f>ROUND(I633*H633,2)</f>
        <v>0</v>
      </c>
      <c r="BL633" s="17" t="s">
        <v>137</v>
      </c>
      <c r="BM633" s="225" t="s">
        <v>839</v>
      </c>
    </row>
    <row r="634" s="2" customFormat="1">
      <c r="A634" s="38"/>
      <c r="B634" s="39"/>
      <c r="C634" s="40"/>
      <c r="D634" s="227" t="s">
        <v>133</v>
      </c>
      <c r="E634" s="40"/>
      <c r="F634" s="228" t="s">
        <v>837</v>
      </c>
      <c r="G634" s="40"/>
      <c r="H634" s="40"/>
      <c r="I634" s="229"/>
      <c r="J634" s="40"/>
      <c r="K634" s="40"/>
      <c r="L634" s="44"/>
      <c r="M634" s="230"/>
      <c r="N634" s="231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133</v>
      </c>
      <c r="AU634" s="17" t="s">
        <v>86</v>
      </c>
    </row>
    <row r="635" s="12" customFormat="1" ht="25.92" customHeight="1">
      <c r="A635" s="12"/>
      <c r="B635" s="198"/>
      <c r="C635" s="199"/>
      <c r="D635" s="200" t="s">
        <v>75</v>
      </c>
      <c r="E635" s="201" t="s">
        <v>840</v>
      </c>
      <c r="F635" s="201" t="s">
        <v>841</v>
      </c>
      <c r="G635" s="199"/>
      <c r="H635" s="199"/>
      <c r="I635" s="202"/>
      <c r="J635" s="203">
        <f>BK635</f>
        <v>0</v>
      </c>
      <c r="K635" s="199"/>
      <c r="L635" s="204"/>
      <c r="M635" s="205"/>
      <c r="N635" s="206"/>
      <c r="O635" s="206"/>
      <c r="P635" s="207">
        <f>P636+P644+P653</f>
        <v>0</v>
      </c>
      <c r="Q635" s="206"/>
      <c r="R635" s="207">
        <f>R636+R644+R653</f>
        <v>0</v>
      </c>
      <c r="S635" s="206"/>
      <c r="T635" s="208">
        <f>T636+T644+T653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9" t="s">
        <v>167</v>
      </c>
      <c r="AT635" s="210" t="s">
        <v>75</v>
      </c>
      <c r="AU635" s="210" t="s">
        <v>76</v>
      </c>
      <c r="AY635" s="209" t="s">
        <v>124</v>
      </c>
      <c r="BK635" s="211">
        <f>BK636+BK644+BK653</f>
        <v>0</v>
      </c>
    </row>
    <row r="636" s="12" customFormat="1" ht="22.8" customHeight="1">
      <c r="A636" s="12"/>
      <c r="B636" s="198"/>
      <c r="C636" s="199"/>
      <c r="D636" s="200" t="s">
        <v>75</v>
      </c>
      <c r="E636" s="212" t="s">
        <v>842</v>
      </c>
      <c r="F636" s="212" t="s">
        <v>843</v>
      </c>
      <c r="G636" s="199"/>
      <c r="H636" s="199"/>
      <c r="I636" s="202"/>
      <c r="J636" s="213">
        <f>BK636</f>
        <v>0</v>
      </c>
      <c r="K636" s="199"/>
      <c r="L636" s="204"/>
      <c r="M636" s="205"/>
      <c r="N636" s="206"/>
      <c r="O636" s="206"/>
      <c r="P636" s="207">
        <f>SUM(P637:P643)</f>
        <v>0</v>
      </c>
      <c r="Q636" s="206"/>
      <c r="R636" s="207">
        <f>SUM(R637:R643)</f>
        <v>0</v>
      </c>
      <c r="S636" s="206"/>
      <c r="T636" s="208">
        <f>SUM(T637:T643)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9" t="s">
        <v>167</v>
      </c>
      <c r="AT636" s="210" t="s">
        <v>75</v>
      </c>
      <c r="AU636" s="210" t="s">
        <v>84</v>
      </c>
      <c r="AY636" s="209" t="s">
        <v>124</v>
      </c>
      <c r="BK636" s="211">
        <f>SUM(BK637:BK643)</f>
        <v>0</v>
      </c>
    </row>
    <row r="637" s="2" customFormat="1" ht="16.5" customHeight="1">
      <c r="A637" s="38"/>
      <c r="B637" s="39"/>
      <c r="C637" s="214" t="s">
        <v>844</v>
      </c>
      <c r="D637" s="214" t="s">
        <v>126</v>
      </c>
      <c r="E637" s="215" t="s">
        <v>845</v>
      </c>
      <c r="F637" s="216" t="s">
        <v>843</v>
      </c>
      <c r="G637" s="217" t="s">
        <v>846</v>
      </c>
      <c r="H637" s="218">
        <v>1</v>
      </c>
      <c r="I637" s="219"/>
      <c r="J637" s="220">
        <f>ROUND(I637*H637,2)</f>
        <v>0</v>
      </c>
      <c r="K637" s="216" t="s">
        <v>140</v>
      </c>
      <c r="L637" s="44"/>
      <c r="M637" s="221" t="s">
        <v>1</v>
      </c>
      <c r="N637" s="222" t="s">
        <v>41</v>
      </c>
      <c r="O637" s="91"/>
      <c r="P637" s="223">
        <f>O637*H637</f>
        <v>0</v>
      </c>
      <c r="Q637" s="223">
        <v>0</v>
      </c>
      <c r="R637" s="223">
        <f>Q637*H637</f>
        <v>0</v>
      </c>
      <c r="S637" s="223">
        <v>0</v>
      </c>
      <c r="T637" s="224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5" t="s">
        <v>847</v>
      </c>
      <c r="AT637" s="225" t="s">
        <v>126</v>
      </c>
      <c r="AU637" s="225" t="s">
        <v>86</v>
      </c>
      <c r="AY637" s="17" t="s">
        <v>124</v>
      </c>
      <c r="BE637" s="226">
        <f>IF(N637="základní",J637,0)</f>
        <v>0</v>
      </c>
      <c r="BF637" s="226">
        <f>IF(N637="snížená",J637,0)</f>
        <v>0</v>
      </c>
      <c r="BG637" s="226">
        <f>IF(N637="zákl. přenesená",J637,0)</f>
        <v>0</v>
      </c>
      <c r="BH637" s="226">
        <f>IF(N637="sníž. přenesená",J637,0)</f>
        <v>0</v>
      </c>
      <c r="BI637" s="226">
        <f>IF(N637="nulová",J637,0)</f>
        <v>0</v>
      </c>
      <c r="BJ637" s="17" t="s">
        <v>84</v>
      </c>
      <c r="BK637" s="226">
        <f>ROUND(I637*H637,2)</f>
        <v>0</v>
      </c>
      <c r="BL637" s="17" t="s">
        <v>847</v>
      </c>
      <c r="BM637" s="225" t="s">
        <v>848</v>
      </c>
    </row>
    <row r="638" s="2" customFormat="1">
      <c r="A638" s="38"/>
      <c r="B638" s="39"/>
      <c r="C638" s="40"/>
      <c r="D638" s="227" t="s">
        <v>133</v>
      </c>
      <c r="E638" s="40"/>
      <c r="F638" s="228" t="s">
        <v>843</v>
      </c>
      <c r="G638" s="40"/>
      <c r="H638" s="40"/>
      <c r="I638" s="229"/>
      <c r="J638" s="40"/>
      <c r="K638" s="40"/>
      <c r="L638" s="44"/>
      <c r="M638" s="230"/>
      <c r="N638" s="231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133</v>
      </c>
      <c r="AU638" s="17" t="s">
        <v>86</v>
      </c>
    </row>
    <row r="639" s="13" customFormat="1">
      <c r="A639" s="13"/>
      <c r="B639" s="232"/>
      <c r="C639" s="233"/>
      <c r="D639" s="227" t="s">
        <v>135</v>
      </c>
      <c r="E639" s="234" t="s">
        <v>1</v>
      </c>
      <c r="F639" s="235" t="s">
        <v>849</v>
      </c>
      <c r="G639" s="233"/>
      <c r="H639" s="234" t="s">
        <v>1</v>
      </c>
      <c r="I639" s="236"/>
      <c r="J639" s="233"/>
      <c r="K639" s="233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135</v>
      </c>
      <c r="AU639" s="241" t="s">
        <v>86</v>
      </c>
      <c r="AV639" s="13" t="s">
        <v>84</v>
      </c>
      <c r="AW639" s="13" t="s">
        <v>32</v>
      </c>
      <c r="AX639" s="13" t="s">
        <v>76</v>
      </c>
      <c r="AY639" s="241" t="s">
        <v>124</v>
      </c>
    </row>
    <row r="640" s="13" customFormat="1">
      <c r="A640" s="13"/>
      <c r="B640" s="232"/>
      <c r="C640" s="233"/>
      <c r="D640" s="227" t="s">
        <v>135</v>
      </c>
      <c r="E640" s="234" t="s">
        <v>1</v>
      </c>
      <c r="F640" s="235" t="s">
        <v>850</v>
      </c>
      <c r="G640" s="233"/>
      <c r="H640" s="234" t="s">
        <v>1</v>
      </c>
      <c r="I640" s="236"/>
      <c r="J640" s="233"/>
      <c r="K640" s="233"/>
      <c r="L640" s="237"/>
      <c r="M640" s="238"/>
      <c r="N640" s="239"/>
      <c r="O640" s="239"/>
      <c r="P640" s="239"/>
      <c r="Q640" s="239"/>
      <c r="R640" s="239"/>
      <c r="S640" s="239"/>
      <c r="T640" s="24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1" t="s">
        <v>135</v>
      </c>
      <c r="AU640" s="241" t="s">
        <v>86</v>
      </c>
      <c r="AV640" s="13" t="s">
        <v>84</v>
      </c>
      <c r="AW640" s="13" t="s">
        <v>32</v>
      </c>
      <c r="AX640" s="13" t="s">
        <v>76</v>
      </c>
      <c r="AY640" s="241" t="s">
        <v>124</v>
      </c>
    </row>
    <row r="641" s="13" customFormat="1">
      <c r="A641" s="13"/>
      <c r="B641" s="232"/>
      <c r="C641" s="233"/>
      <c r="D641" s="227" t="s">
        <v>135</v>
      </c>
      <c r="E641" s="234" t="s">
        <v>1</v>
      </c>
      <c r="F641" s="235" t="s">
        <v>851</v>
      </c>
      <c r="G641" s="233"/>
      <c r="H641" s="234" t="s">
        <v>1</v>
      </c>
      <c r="I641" s="236"/>
      <c r="J641" s="233"/>
      <c r="K641" s="233"/>
      <c r="L641" s="237"/>
      <c r="M641" s="238"/>
      <c r="N641" s="239"/>
      <c r="O641" s="239"/>
      <c r="P641" s="239"/>
      <c r="Q641" s="239"/>
      <c r="R641" s="239"/>
      <c r="S641" s="239"/>
      <c r="T641" s="24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1" t="s">
        <v>135</v>
      </c>
      <c r="AU641" s="241" t="s">
        <v>86</v>
      </c>
      <c r="AV641" s="13" t="s">
        <v>84</v>
      </c>
      <c r="AW641" s="13" t="s">
        <v>32</v>
      </c>
      <c r="AX641" s="13" t="s">
        <v>76</v>
      </c>
      <c r="AY641" s="241" t="s">
        <v>124</v>
      </c>
    </row>
    <row r="642" s="13" customFormat="1">
      <c r="A642" s="13"/>
      <c r="B642" s="232"/>
      <c r="C642" s="233"/>
      <c r="D642" s="227" t="s">
        <v>135</v>
      </c>
      <c r="E642" s="234" t="s">
        <v>1</v>
      </c>
      <c r="F642" s="235" t="s">
        <v>852</v>
      </c>
      <c r="G642" s="233"/>
      <c r="H642" s="234" t="s">
        <v>1</v>
      </c>
      <c r="I642" s="236"/>
      <c r="J642" s="233"/>
      <c r="K642" s="233"/>
      <c r="L642" s="237"/>
      <c r="M642" s="238"/>
      <c r="N642" s="239"/>
      <c r="O642" s="239"/>
      <c r="P642" s="239"/>
      <c r="Q642" s="239"/>
      <c r="R642" s="239"/>
      <c r="S642" s="239"/>
      <c r="T642" s="24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1" t="s">
        <v>135</v>
      </c>
      <c r="AU642" s="241" t="s">
        <v>86</v>
      </c>
      <c r="AV642" s="13" t="s">
        <v>84</v>
      </c>
      <c r="AW642" s="13" t="s">
        <v>32</v>
      </c>
      <c r="AX642" s="13" t="s">
        <v>76</v>
      </c>
      <c r="AY642" s="241" t="s">
        <v>124</v>
      </c>
    </row>
    <row r="643" s="14" customFormat="1">
      <c r="A643" s="14"/>
      <c r="B643" s="242"/>
      <c r="C643" s="243"/>
      <c r="D643" s="227" t="s">
        <v>135</v>
      </c>
      <c r="E643" s="244" t="s">
        <v>1</v>
      </c>
      <c r="F643" s="245" t="s">
        <v>84</v>
      </c>
      <c r="G643" s="243"/>
      <c r="H643" s="246">
        <v>1</v>
      </c>
      <c r="I643" s="247"/>
      <c r="J643" s="243"/>
      <c r="K643" s="243"/>
      <c r="L643" s="248"/>
      <c r="M643" s="249"/>
      <c r="N643" s="250"/>
      <c r="O643" s="250"/>
      <c r="P643" s="250"/>
      <c r="Q643" s="250"/>
      <c r="R643" s="250"/>
      <c r="S643" s="250"/>
      <c r="T643" s="25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2" t="s">
        <v>135</v>
      </c>
      <c r="AU643" s="252" t="s">
        <v>86</v>
      </c>
      <c r="AV643" s="14" t="s">
        <v>86</v>
      </c>
      <c r="AW643" s="14" t="s">
        <v>32</v>
      </c>
      <c r="AX643" s="14" t="s">
        <v>84</v>
      </c>
      <c r="AY643" s="252" t="s">
        <v>124</v>
      </c>
    </row>
    <row r="644" s="12" customFormat="1" ht="22.8" customHeight="1">
      <c r="A644" s="12"/>
      <c r="B644" s="198"/>
      <c r="C644" s="199"/>
      <c r="D644" s="200" t="s">
        <v>75</v>
      </c>
      <c r="E644" s="212" t="s">
        <v>853</v>
      </c>
      <c r="F644" s="212" t="s">
        <v>854</v>
      </c>
      <c r="G644" s="199"/>
      <c r="H644" s="199"/>
      <c r="I644" s="202"/>
      <c r="J644" s="213">
        <f>BK644</f>
        <v>0</v>
      </c>
      <c r="K644" s="199"/>
      <c r="L644" s="204"/>
      <c r="M644" s="205"/>
      <c r="N644" s="206"/>
      <c r="O644" s="206"/>
      <c r="P644" s="207">
        <f>SUM(P645:P652)</f>
        <v>0</v>
      </c>
      <c r="Q644" s="206"/>
      <c r="R644" s="207">
        <f>SUM(R645:R652)</f>
        <v>0</v>
      </c>
      <c r="S644" s="206"/>
      <c r="T644" s="208">
        <f>SUM(T645:T652)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09" t="s">
        <v>167</v>
      </c>
      <c r="AT644" s="210" t="s">
        <v>75</v>
      </c>
      <c r="AU644" s="210" t="s">
        <v>84</v>
      </c>
      <c r="AY644" s="209" t="s">
        <v>124</v>
      </c>
      <c r="BK644" s="211">
        <f>SUM(BK645:BK652)</f>
        <v>0</v>
      </c>
    </row>
    <row r="645" s="2" customFormat="1" ht="16.5" customHeight="1">
      <c r="A645" s="38"/>
      <c r="B645" s="39"/>
      <c r="C645" s="214" t="s">
        <v>855</v>
      </c>
      <c r="D645" s="214" t="s">
        <v>126</v>
      </c>
      <c r="E645" s="215" t="s">
        <v>856</v>
      </c>
      <c r="F645" s="216" t="s">
        <v>854</v>
      </c>
      <c r="G645" s="217" t="s">
        <v>846</v>
      </c>
      <c r="H645" s="218">
        <v>1</v>
      </c>
      <c r="I645" s="219"/>
      <c r="J645" s="220">
        <f>ROUND(I645*H645,2)</f>
        <v>0</v>
      </c>
      <c r="K645" s="216" t="s">
        <v>140</v>
      </c>
      <c r="L645" s="44"/>
      <c r="M645" s="221" t="s">
        <v>1</v>
      </c>
      <c r="N645" s="222" t="s">
        <v>41</v>
      </c>
      <c r="O645" s="91"/>
      <c r="P645" s="223">
        <f>O645*H645</f>
        <v>0</v>
      </c>
      <c r="Q645" s="223">
        <v>0</v>
      </c>
      <c r="R645" s="223">
        <f>Q645*H645</f>
        <v>0</v>
      </c>
      <c r="S645" s="223">
        <v>0</v>
      </c>
      <c r="T645" s="224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5" t="s">
        <v>847</v>
      </c>
      <c r="AT645" s="225" t="s">
        <v>126</v>
      </c>
      <c r="AU645" s="225" t="s">
        <v>86</v>
      </c>
      <c r="AY645" s="17" t="s">
        <v>124</v>
      </c>
      <c r="BE645" s="226">
        <f>IF(N645="základní",J645,0)</f>
        <v>0</v>
      </c>
      <c r="BF645" s="226">
        <f>IF(N645="snížená",J645,0)</f>
        <v>0</v>
      </c>
      <c r="BG645" s="226">
        <f>IF(N645="zákl. přenesená",J645,0)</f>
        <v>0</v>
      </c>
      <c r="BH645" s="226">
        <f>IF(N645="sníž. přenesená",J645,0)</f>
        <v>0</v>
      </c>
      <c r="BI645" s="226">
        <f>IF(N645="nulová",J645,0)</f>
        <v>0</v>
      </c>
      <c r="BJ645" s="17" t="s">
        <v>84</v>
      </c>
      <c r="BK645" s="226">
        <f>ROUND(I645*H645,2)</f>
        <v>0</v>
      </c>
      <c r="BL645" s="17" t="s">
        <v>847</v>
      </c>
      <c r="BM645" s="225" t="s">
        <v>857</v>
      </c>
    </row>
    <row r="646" s="2" customFormat="1">
      <c r="A646" s="38"/>
      <c r="B646" s="39"/>
      <c r="C646" s="40"/>
      <c r="D646" s="227" t="s">
        <v>133</v>
      </c>
      <c r="E646" s="40"/>
      <c r="F646" s="228" t="s">
        <v>854</v>
      </c>
      <c r="G646" s="40"/>
      <c r="H646" s="40"/>
      <c r="I646" s="229"/>
      <c r="J646" s="40"/>
      <c r="K646" s="40"/>
      <c r="L646" s="44"/>
      <c r="M646" s="230"/>
      <c r="N646" s="231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133</v>
      </c>
      <c r="AU646" s="17" t="s">
        <v>86</v>
      </c>
    </row>
    <row r="647" s="13" customFormat="1">
      <c r="A647" s="13"/>
      <c r="B647" s="232"/>
      <c r="C647" s="233"/>
      <c r="D647" s="227" t="s">
        <v>135</v>
      </c>
      <c r="E647" s="234" t="s">
        <v>1</v>
      </c>
      <c r="F647" s="235" t="s">
        <v>858</v>
      </c>
      <c r="G647" s="233"/>
      <c r="H647" s="234" t="s">
        <v>1</v>
      </c>
      <c r="I647" s="236"/>
      <c r="J647" s="233"/>
      <c r="K647" s="233"/>
      <c r="L647" s="237"/>
      <c r="M647" s="238"/>
      <c r="N647" s="239"/>
      <c r="O647" s="239"/>
      <c r="P647" s="239"/>
      <c r="Q647" s="239"/>
      <c r="R647" s="239"/>
      <c r="S647" s="239"/>
      <c r="T647" s="24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1" t="s">
        <v>135</v>
      </c>
      <c r="AU647" s="241" t="s">
        <v>86</v>
      </c>
      <c r="AV647" s="13" t="s">
        <v>84</v>
      </c>
      <c r="AW647" s="13" t="s">
        <v>32</v>
      </c>
      <c r="AX647" s="13" t="s">
        <v>76</v>
      </c>
      <c r="AY647" s="241" t="s">
        <v>124</v>
      </c>
    </row>
    <row r="648" s="13" customFormat="1">
      <c r="A648" s="13"/>
      <c r="B648" s="232"/>
      <c r="C648" s="233"/>
      <c r="D648" s="227" t="s">
        <v>135</v>
      </c>
      <c r="E648" s="234" t="s">
        <v>1</v>
      </c>
      <c r="F648" s="235" t="s">
        <v>859</v>
      </c>
      <c r="G648" s="233"/>
      <c r="H648" s="234" t="s">
        <v>1</v>
      </c>
      <c r="I648" s="236"/>
      <c r="J648" s="233"/>
      <c r="K648" s="233"/>
      <c r="L648" s="237"/>
      <c r="M648" s="238"/>
      <c r="N648" s="239"/>
      <c r="O648" s="239"/>
      <c r="P648" s="239"/>
      <c r="Q648" s="239"/>
      <c r="R648" s="239"/>
      <c r="S648" s="239"/>
      <c r="T648" s="24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1" t="s">
        <v>135</v>
      </c>
      <c r="AU648" s="241" t="s">
        <v>86</v>
      </c>
      <c r="AV648" s="13" t="s">
        <v>84</v>
      </c>
      <c r="AW648" s="13" t="s">
        <v>32</v>
      </c>
      <c r="AX648" s="13" t="s">
        <v>76</v>
      </c>
      <c r="AY648" s="241" t="s">
        <v>124</v>
      </c>
    </row>
    <row r="649" s="13" customFormat="1">
      <c r="A649" s="13"/>
      <c r="B649" s="232"/>
      <c r="C649" s="233"/>
      <c r="D649" s="227" t="s">
        <v>135</v>
      </c>
      <c r="E649" s="234" t="s">
        <v>1</v>
      </c>
      <c r="F649" s="235" t="s">
        <v>860</v>
      </c>
      <c r="G649" s="233"/>
      <c r="H649" s="234" t="s">
        <v>1</v>
      </c>
      <c r="I649" s="236"/>
      <c r="J649" s="233"/>
      <c r="K649" s="233"/>
      <c r="L649" s="237"/>
      <c r="M649" s="238"/>
      <c r="N649" s="239"/>
      <c r="O649" s="239"/>
      <c r="P649" s="239"/>
      <c r="Q649" s="239"/>
      <c r="R649" s="239"/>
      <c r="S649" s="239"/>
      <c r="T649" s="24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1" t="s">
        <v>135</v>
      </c>
      <c r="AU649" s="241" t="s">
        <v>86</v>
      </c>
      <c r="AV649" s="13" t="s">
        <v>84</v>
      </c>
      <c r="AW649" s="13" t="s">
        <v>32</v>
      </c>
      <c r="AX649" s="13" t="s">
        <v>76</v>
      </c>
      <c r="AY649" s="241" t="s">
        <v>124</v>
      </c>
    </row>
    <row r="650" s="13" customFormat="1">
      <c r="A650" s="13"/>
      <c r="B650" s="232"/>
      <c r="C650" s="233"/>
      <c r="D650" s="227" t="s">
        <v>135</v>
      </c>
      <c r="E650" s="234" t="s">
        <v>1</v>
      </c>
      <c r="F650" s="235" t="s">
        <v>861</v>
      </c>
      <c r="G650" s="233"/>
      <c r="H650" s="234" t="s">
        <v>1</v>
      </c>
      <c r="I650" s="236"/>
      <c r="J650" s="233"/>
      <c r="K650" s="233"/>
      <c r="L650" s="237"/>
      <c r="M650" s="238"/>
      <c r="N650" s="239"/>
      <c r="O650" s="239"/>
      <c r="P650" s="239"/>
      <c r="Q650" s="239"/>
      <c r="R650" s="239"/>
      <c r="S650" s="239"/>
      <c r="T650" s="24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1" t="s">
        <v>135</v>
      </c>
      <c r="AU650" s="241" t="s">
        <v>86</v>
      </c>
      <c r="AV650" s="13" t="s">
        <v>84</v>
      </c>
      <c r="AW650" s="13" t="s">
        <v>32</v>
      </c>
      <c r="AX650" s="13" t="s">
        <v>76</v>
      </c>
      <c r="AY650" s="241" t="s">
        <v>124</v>
      </c>
    </row>
    <row r="651" s="13" customFormat="1">
      <c r="A651" s="13"/>
      <c r="B651" s="232"/>
      <c r="C651" s="233"/>
      <c r="D651" s="227" t="s">
        <v>135</v>
      </c>
      <c r="E651" s="234" t="s">
        <v>1</v>
      </c>
      <c r="F651" s="235" t="s">
        <v>852</v>
      </c>
      <c r="G651" s="233"/>
      <c r="H651" s="234" t="s">
        <v>1</v>
      </c>
      <c r="I651" s="236"/>
      <c r="J651" s="233"/>
      <c r="K651" s="233"/>
      <c r="L651" s="237"/>
      <c r="M651" s="238"/>
      <c r="N651" s="239"/>
      <c r="O651" s="239"/>
      <c r="P651" s="239"/>
      <c r="Q651" s="239"/>
      <c r="R651" s="239"/>
      <c r="S651" s="239"/>
      <c r="T651" s="24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1" t="s">
        <v>135</v>
      </c>
      <c r="AU651" s="241" t="s">
        <v>86</v>
      </c>
      <c r="AV651" s="13" t="s">
        <v>84</v>
      </c>
      <c r="AW651" s="13" t="s">
        <v>32</v>
      </c>
      <c r="AX651" s="13" t="s">
        <v>76</v>
      </c>
      <c r="AY651" s="241" t="s">
        <v>124</v>
      </c>
    </row>
    <row r="652" s="14" customFormat="1">
      <c r="A652" s="14"/>
      <c r="B652" s="242"/>
      <c r="C652" s="243"/>
      <c r="D652" s="227" t="s">
        <v>135</v>
      </c>
      <c r="E652" s="244" t="s">
        <v>1</v>
      </c>
      <c r="F652" s="245" t="s">
        <v>84</v>
      </c>
      <c r="G652" s="243"/>
      <c r="H652" s="246">
        <v>1</v>
      </c>
      <c r="I652" s="247"/>
      <c r="J652" s="243"/>
      <c r="K652" s="243"/>
      <c r="L652" s="248"/>
      <c r="M652" s="249"/>
      <c r="N652" s="250"/>
      <c r="O652" s="250"/>
      <c r="P652" s="250"/>
      <c r="Q652" s="250"/>
      <c r="R652" s="250"/>
      <c r="S652" s="250"/>
      <c r="T652" s="25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2" t="s">
        <v>135</v>
      </c>
      <c r="AU652" s="252" t="s">
        <v>86</v>
      </c>
      <c r="AV652" s="14" t="s">
        <v>86</v>
      </c>
      <c r="AW652" s="14" t="s">
        <v>32</v>
      </c>
      <c r="AX652" s="14" t="s">
        <v>84</v>
      </c>
      <c r="AY652" s="252" t="s">
        <v>124</v>
      </c>
    </row>
    <row r="653" s="12" customFormat="1" ht="22.8" customHeight="1">
      <c r="A653" s="12"/>
      <c r="B653" s="198"/>
      <c r="C653" s="199"/>
      <c r="D653" s="200" t="s">
        <v>75</v>
      </c>
      <c r="E653" s="212" t="s">
        <v>862</v>
      </c>
      <c r="F653" s="212" t="s">
        <v>863</v>
      </c>
      <c r="G653" s="199"/>
      <c r="H653" s="199"/>
      <c r="I653" s="202"/>
      <c r="J653" s="213">
        <f>BK653</f>
        <v>0</v>
      </c>
      <c r="K653" s="199"/>
      <c r="L653" s="204"/>
      <c r="M653" s="205"/>
      <c r="N653" s="206"/>
      <c r="O653" s="206"/>
      <c r="P653" s="207">
        <f>SUM(P654:P668)</f>
        <v>0</v>
      </c>
      <c r="Q653" s="206"/>
      <c r="R653" s="207">
        <f>SUM(R654:R668)</f>
        <v>0</v>
      </c>
      <c r="S653" s="206"/>
      <c r="T653" s="208">
        <f>SUM(T654:T668)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09" t="s">
        <v>167</v>
      </c>
      <c r="AT653" s="210" t="s">
        <v>75</v>
      </c>
      <c r="AU653" s="210" t="s">
        <v>84</v>
      </c>
      <c r="AY653" s="209" t="s">
        <v>124</v>
      </c>
      <c r="BK653" s="211">
        <f>SUM(BK654:BK668)</f>
        <v>0</v>
      </c>
    </row>
    <row r="654" s="2" customFormat="1" ht="16.5" customHeight="1">
      <c r="A654" s="38"/>
      <c r="B654" s="39"/>
      <c r="C654" s="214" t="s">
        <v>864</v>
      </c>
      <c r="D654" s="214" t="s">
        <v>126</v>
      </c>
      <c r="E654" s="215" t="s">
        <v>865</v>
      </c>
      <c r="F654" s="216" t="s">
        <v>863</v>
      </c>
      <c r="G654" s="217" t="s">
        <v>846</v>
      </c>
      <c r="H654" s="218">
        <v>1</v>
      </c>
      <c r="I654" s="219"/>
      <c r="J654" s="220">
        <f>ROUND(I654*H654,2)</f>
        <v>0</v>
      </c>
      <c r="K654" s="216" t="s">
        <v>140</v>
      </c>
      <c r="L654" s="44"/>
      <c r="M654" s="221" t="s">
        <v>1</v>
      </c>
      <c r="N654" s="222" t="s">
        <v>41</v>
      </c>
      <c r="O654" s="91"/>
      <c r="P654" s="223">
        <f>O654*H654</f>
        <v>0</v>
      </c>
      <c r="Q654" s="223">
        <v>0</v>
      </c>
      <c r="R654" s="223">
        <f>Q654*H654</f>
        <v>0</v>
      </c>
      <c r="S654" s="223">
        <v>0</v>
      </c>
      <c r="T654" s="224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5" t="s">
        <v>847</v>
      </c>
      <c r="AT654" s="225" t="s">
        <v>126</v>
      </c>
      <c r="AU654" s="225" t="s">
        <v>86</v>
      </c>
      <c r="AY654" s="17" t="s">
        <v>124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7" t="s">
        <v>84</v>
      </c>
      <c r="BK654" s="226">
        <f>ROUND(I654*H654,2)</f>
        <v>0</v>
      </c>
      <c r="BL654" s="17" t="s">
        <v>847</v>
      </c>
      <c r="BM654" s="225" t="s">
        <v>866</v>
      </c>
    </row>
    <row r="655" s="2" customFormat="1">
      <c r="A655" s="38"/>
      <c r="B655" s="39"/>
      <c r="C655" s="40"/>
      <c r="D655" s="227" t="s">
        <v>133</v>
      </c>
      <c r="E655" s="40"/>
      <c r="F655" s="228" t="s">
        <v>863</v>
      </c>
      <c r="G655" s="40"/>
      <c r="H655" s="40"/>
      <c r="I655" s="229"/>
      <c r="J655" s="40"/>
      <c r="K655" s="40"/>
      <c r="L655" s="44"/>
      <c r="M655" s="230"/>
      <c r="N655" s="231"/>
      <c r="O655" s="91"/>
      <c r="P655" s="91"/>
      <c r="Q655" s="91"/>
      <c r="R655" s="91"/>
      <c r="S655" s="91"/>
      <c r="T655" s="92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133</v>
      </c>
      <c r="AU655" s="17" t="s">
        <v>86</v>
      </c>
    </row>
    <row r="656" s="13" customFormat="1">
      <c r="A656" s="13"/>
      <c r="B656" s="232"/>
      <c r="C656" s="233"/>
      <c r="D656" s="227" t="s">
        <v>135</v>
      </c>
      <c r="E656" s="234" t="s">
        <v>1</v>
      </c>
      <c r="F656" s="235" t="s">
        <v>867</v>
      </c>
      <c r="G656" s="233"/>
      <c r="H656" s="234" t="s">
        <v>1</v>
      </c>
      <c r="I656" s="236"/>
      <c r="J656" s="233"/>
      <c r="K656" s="233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135</v>
      </c>
      <c r="AU656" s="241" t="s">
        <v>86</v>
      </c>
      <c r="AV656" s="13" t="s">
        <v>84</v>
      </c>
      <c r="AW656" s="13" t="s">
        <v>32</v>
      </c>
      <c r="AX656" s="13" t="s">
        <v>76</v>
      </c>
      <c r="AY656" s="241" t="s">
        <v>124</v>
      </c>
    </row>
    <row r="657" s="13" customFormat="1">
      <c r="A657" s="13"/>
      <c r="B657" s="232"/>
      <c r="C657" s="233"/>
      <c r="D657" s="227" t="s">
        <v>135</v>
      </c>
      <c r="E657" s="234" t="s">
        <v>1</v>
      </c>
      <c r="F657" s="235" t="s">
        <v>868</v>
      </c>
      <c r="G657" s="233"/>
      <c r="H657" s="234" t="s">
        <v>1</v>
      </c>
      <c r="I657" s="236"/>
      <c r="J657" s="233"/>
      <c r="K657" s="233"/>
      <c r="L657" s="237"/>
      <c r="M657" s="238"/>
      <c r="N657" s="239"/>
      <c r="O657" s="239"/>
      <c r="P657" s="239"/>
      <c r="Q657" s="239"/>
      <c r="R657" s="239"/>
      <c r="S657" s="239"/>
      <c r="T657" s="24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1" t="s">
        <v>135</v>
      </c>
      <c r="AU657" s="241" t="s">
        <v>86</v>
      </c>
      <c r="AV657" s="13" t="s">
        <v>84</v>
      </c>
      <c r="AW657" s="13" t="s">
        <v>32</v>
      </c>
      <c r="AX657" s="13" t="s">
        <v>76</v>
      </c>
      <c r="AY657" s="241" t="s">
        <v>124</v>
      </c>
    </row>
    <row r="658" s="13" customFormat="1">
      <c r="A658" s="13"/>
      <c r="B658" s="232"/>
      <c r="C658" s="233"/>
      <c r="D658" s="227" t="s">
        <v>135</v>
      </c>
      <c r="E658" s="234" t="s">
        <v>1</v>
      </c>
      <c r="F658" s="235" t="s">
        <v>869</v>
      </c>
      <c r="G658" s="233"/>
      <c r="H658" s="234" t="s">
        <v>1</v>
      </c>
      <c r="I658" s="236"/>
      <c r="J658" s="233"/>
      <c r="K658" s="233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135</v>
      </c>
      <c r="AU658" s="241" t="s">
        <v>86</v>
      </c>
      <c r="AV658" s="13" t="s">
        <v>84</v>
      </c>
      <c r="AW658" s="13" t="s">
        <v>32</v>
      </c>
      <c r="AX658" s="13" t="s">
        <v>76</v>
      </c>
      <c r="AY658" s="241" t="s">
        <v>124</v>
      </c>
    </row>
    <row r="659" s="13" customFormat="1">
      <c r="A659" s="13"/>
      <c r="B659" s="232"/>
      <c r="C659" s="233"/>
      <c r="D659" s="227" t="s">
        <v>135</v>
      </c>
      <c r="E659" s="234" t="s">
        <v>1</v>
      </c>
      <c r="F659" s="235" t="s">
        <v>870</v>
      </c>
      <c r="G659" s="233"/>
      <c r="H659" s="234" t="s">
        <v>1</v>
      </c>
      <c r="I659" s="236"/>
      <c r="J659" s="233"/>
      <c r="K659" s="233"/>
      <c r="L659" s="237"/>
      <c r="M659" s="238"/>
      <c r="N659" s="239"/>
      <c r="O659" s="239"/>
      <c r="P659" s="239"/>
      <c r="Q659" s="239"/>
      <c r="R659" s="239"/>
      <c r="S659" s="239"/>
      <c r="T659" s="24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1" t="s">
        <v>135</v>
      </c>
      <c r="AU659" s="241" t="s">
        <v>86</v>
      </c>
      <c r="AV659" s="13" t="s">
        <v>84</v>
      </c>
      <c r="AW659" s="13" t="s">
        <v>32</v>
      </c>
      <c r="AX659" s="13" t="s">
        <v>76</v>
      </c>
      <c r="AY659" s="241" t="s">
        <v>124</v>
      </c>
    </row>
    <row r="660" s="13" customFormat="1">
      <c r="A660" s="13"/>
      <c r="B660" s="232"/>
      <c r="C660" s="233"/>
      <c r="D660" s="227" t="s">
        <v>135</v>
      </c>
      <c r="E660" s="234" t="s">
        <v>1</v>
      </c>
      <c r="F660" s="235" t="s">
        <v>871</v>
      </c>
      <c r="G660" s="233"/>
      <c r="H660" s="234" t="s">
        <v>1</v>
      </c>
      <c r="I660" s="236"/>
      <c r="J660" s="233"/>
      <c r="K660" s="233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135</v>
      </c>
      <c r="AU660" s="241" t="s">
        <v>86</v>
      </c>
      <c r="AV660" s="13" t="s">
        <v>84</v>
      </c>
      <c r="AW660" s="13" t="s">
        <v>32</v>
      </c>
      <c r="AX660" s="13" t="s">
        <v>76</v>
      </c>
      <c r="AY660" s="241" t="s">
        <v>124</v>
      </c>
    </row>
    <row r="661" s="13" customFormat="1">
      <c r="A661" s="13"/>
      <c r="B661" s="232"/>
      <c r="C661" s="233"/>
      <c r="D661" s="227" t="s">
        <v>135</v>
      </c>
      <c r="E661" s="234" t="s">
        <v>1</v>
      </c>
      <c r="F661" s="235" t="s">
        <v>872</v>
      </c>
      <c r="G661" s="233"/>
      <c r="H661" s="234" t="s">
        <v>1</v>
      </c>
      <c r="I661" s="236"/>
      <c r="J661" s="233"/>
      <c r="K661" s="233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135</v>
      </c>
      <c r="AU661" s="241" t="s">
        <v>86</v>
      </c>
      <c r="AV661" s="13" t="s">
        <v>84</v>
      </c>
      <c r="AW661" s="13" t="s">
        <v>32</v>
      </c>
      <c r="AX661" s="13" t="s">
        <v>76</v>
      </c>
      <c r="AY661" s="241" t="s">
        <v>124</v>
      </c>
    </row>
    <row r="662" s="13" customFormat="1">
      <c r="A662" s="13"/>
      <c r="B662" s="232"/>
      <c r="C662" s="233"/>
      <c r="D662" s="227" t="s">
        <v>135</v>
      </c>
      <c r="E662" s="234" t="s">
        <v>1</v>
      </c>
      <c r="F662" s="235" t="s">
        <v>852</v>
      </c>
      <c r="G662" s="233"/>
      <c r="H662" s="234" t="s">
        <v>1</v>
      </c>
      <c r="I662" s="236"/>
      <c r="J662" s="233"/>
      <c r="K662" s="233"/>
      <c r="L662" s="237"/>
      <c r="M662" s="238"/>
      <c r="N662" s="239"/>
      <c r="O662" s="239"/>
      <c r="P662" s="239"/>
      <c r="Q662" s="239"/>
      <c r="R662" s="239"/>
      <c r="S662" s="239"/>
      <c r="T662" s="24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1" t="s">
        <v>135</v>
      </c>
      <c r="AU662" s="241" t="s">
        <v>86</v>
      </c>
      <c r="AV662" s="13" t="s">
        <v>84</v>
      </c>
      <c r="AW662" s="13" t="s">
        <v>32</v>
      </c>
      <c r="AX662" s="13" t="s">
        <v>76</v>
      </c>
      <c r="AY662" s="241" t="s">
        <v>124</v>
      </c>
    </row>
    <row r="663" s="14" customFormat="1">
      <c r="A663" s="14"/>
      <c r="B663" s="242"/>
      <c r="C663" s="243"/>
      <c r="D663" s="227" t="s">
        <v>135</v>
      </c>
      <c r="E663" s="244" t="s">
        <v>1</v>
      </c>
      <c r="F663" s="245" t="s">
        <v>84</v>
      </c>
      <c r="G663" s="243"/>
      <c r="H663" s="246">
        <v>1</v>
      </c>
      <c r="I663" s="247"/>
      <c r="J663" s="243"/>
      <c r="K663" s="243"/>
      <c r="L663" s="248"/>
      <c r="M663" s="249"/>
      <c r="N663" s="250"/>
      <c r="O663" s="250"/>
      <c r="P663" s="250"/>
      <c r="Q663" s="250"/>
      <c r="R663" s="250"/>
      <c r="S663" s="250"/>
      <c r="T663" s="25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2" t="s">
        <v>135</v>
      </c>
      <c r="AU663" s="252" t="s">
        <v>86</v>
      </c>
      <c r="AV663" s="14" t="s">
        <v>86</v>
      </c>
      <c r="AW663" s="14" t="s">
        <v>32</v>
      </c>
      <c r="AX663" s="14" t="s">
        <v>84</v>
      </c>
      <c r="AY663" s="252" t="s">
        <v>124</v>
      </c>
    </row>
    <row r="664" s="2" customFormat="1" ht="16.5" customHeight="1">
      <c r="A664" s="38"/>
      <c r="B664" s="39"/>
      <c r="C664" s="214" t="s">
        <v>873</v>
      </c>
      <c r="D664" s="214" t="s">
        <v>126</v>
      </c>
      <c r="E664" s="215" t="s">
        <v>874</v>
      </c>
      <c r="F664" s="216" t="s">
        <v>875</v>
      </c>
      <c r="G664" s="217" t="s">
        <v>846</v>
      </c>
      <c r="H664" s="218">
        <v>1</v>
      </c>
      <c r="I664" s="219"/>
      <c r="J664" s="220">
        <f>ROUND(I664*H664,2)</f>
        <v>0</v>
      </c>
      <c r="K664" s="216" t="s">
        <v>140</v>
      </c>
      <c r="L664" s="44"/>
      <c r="M664" s="221" t="s">
        <v>1</v>
      </c>
      <c r="N664" s="222" t="s">
        <v>41</v>
      </c>
      <c r="O664" s="91"/>
      <c r="P664" s="223">
        <f>O664*H664</f>
        <v>0</v>
      </c>
      <c r="Q664" s="223">
        <v>0</v>
      </c>
      <c r="R664" s="223">
        <f>Q664*H664</f>
        <v>0</v>
      </c>
      <c r="S664" s="223">
        <v>0</v>
      </c>
      <c r="T664" s="224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5" t="s">
        <v>847</v>
      </c>
      <c r="AT664" s="225" t="s">
        <v>126</v>
      </c>
      <c r="AU664" s="225" t="s">
        <v>86</v>
      </c>
      <c r="AY664" s="17" t="s">
        <v>124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7" t="s">
        <v>84</v>
      </c>
      <c r="BK664" s="226">
        <f>ROUND(I664*H664,2)</f>
        <v>0</v>
      </c>
      <c r="BL664" s="17" t="s">
        <v>847</v>
      </c>
      <c r="BM664" s="225" t="s">
        <v>876</v>
      </c>
    </row>
    <row r="665" s="2" customFormat="1">
      <c r="A665" s="38"/>
      <c r="B665" s="39"/>
      <c r="C665" s="40"/>
      <c r="D665" s="227" t="s">
        <v>133</v>
      </c>
      <c r="E665" s="40"/>
      <c r="F665" s="228" t="s">
        <v>875</v>
      </c>
      <c r="G665" s="40"/>
      <c r="H665" s="40"/>
      <c r="I665" s="229"/>
      <c r="J665" s="40"/>
      <c r="K665" s="40"/>
      <c r="L665" s="44"/>
      <c r="M665" s="230"/>
      <c r="N665" s="231"/>
      <c r="O665" s="91"/>
      <c r="P665" s="91"/>
      <c r="Q665" s="91"/>
      <c r="R665" s="91"/>
      <c r="S665" s="91"/>
      <c r="T665" s="92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133</v>
      </c>
      <c r="AU665" s="17" t="s">
        <v>86</v>
      </c>
    </row>
    <row r="666" s="13" customFormat="1">
      <c r="A666" s="13"/>
      <c r="B666" s="232"/>
      <c r="C666" s="233"/>
      <c r="D666" s="227" t="s">
        <v>135</v>
      </c>
      <c r="E666" s="234" t="s">
        <v>1</v>
      </c>
      <c r="F666" s="235" t="s">
        <v>877</v>
      </c>
      <c r="G666" s="233"/>
      <c r="H666" s="234" t="s">
        <v>1</v>
      </c>
      <c r="I666" s="236"/>
      <c r="J666" s="233"/>
      <c r="K666" s="233"/>
      <c r="L666" s="237"/>
      <c r="M666" s="238"/>
      <c r="N666" s="239"/>
      <c r="O666" s="239"/>
      <c r="P666" s="239"/>
      <c r="Q666" s="239"/>
      <c r="R666" s="239"/>
      <c r="S666" s="239"/>
      <c r="T666" s="24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1" t="s">
        <v>135</v>
      </c>
      <c r="AU666" s="241" t="s">
        <v>86</v>
      </c>
      <c r="AV666" s="13" t="s">
        <v>84</v>
      </c>
      <c r="AW666" s="13" t="s">
        <v>32</v>
      </c>
      <c r="AX666" s="13" t="s">
        <v>76</v>
      </c>
      <c r="AY666" s="241" t="s">
        <v>124</v>
      </c>
    </row>
    <row r="667" s="13" customFormat="1">
      <c r="A667" s="13"/>
      <c r="B667" s="232"/>
      <c r="C667" s="233"/>
      <c r="D667" s="227" t="s">
        <v>135</v>
      </c>
      <c r="E667" s="234" t="s">
        <v>1</v>
      </c>
      <c r="F667" s="235" t="s">
        <v>878</v>
      </c>
      <c r="G667" s="233"/>
      <c r="H667" s="234" t="s">
        <v>1</v>
      </c>
      <c r="I667" s="236"/>
      <c r="J667" s="233"/>
      <c r="K667" s="233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135</v>
      </c>
      <c r="AU667" s="241" t="s">
        <v>86</v>
      </c>
      <c r="AV667" s="13" t="s">
        <v>84</v>
      </c>
      <c r="AW667" s="13" t="s">
        <v>32</v>
      </c>
      <c r="AX667" s="13" t="s">
        <v>76</v>
      </c>
      <c r="AY667" s="241" t="s">
        <v>124</v>
      </c>
    </row>
    <row r="668" s="14" customFormat="1">
      <c r="A668" s="14"/>
      <c r="B668" s="242"/>
      <c r="C668" s="243"/>
      <c r="D668" s="227" t="s">
        <v>135</v>
      </c>
      <c r="E668" s="244" t="s">
        <v>1</v>
      </c>
      <c r="F668" s="245" t="s">
        <v>84</v>
      </c>
      <c r="G668" s="243"/>
      <c r="H668" s="246">
        <v>1</v>
      </c>
      <c r="I668" s="247"/>
      <c r="J668" s="243"/>
      <c r="K668" s="243"/>
      <c r="L668" s="248"/>
      <c r="M668" s="274"/>
      <c r="N668" s="275"/>
      <c r="O668" s="275"/>
      <c r="P668" s="275"/>
      <c r="Q668" s="275"/>
      <c r="R668" s="275"/>
      <c r="S668" s="275"/>
      <c r="T668" s="27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2" t="s">
        <v>135</v>
      </c>
      <c r="AU668" s="252" t="s">
        <v>86</v>
      </c>
      <c r="AV668" s="14" t="s">
        <v>86</v>
      </c>
      <c r="AW668" s="14" t="s">
        <v>32</v>
      </c>
      <c r="AX668" s="14" t="s">
        <v>84</v>
      </c>
      <c r="AY668" s="252" t="s">
        <v>124</v>
      </c>
    </row>
    <row r="669" s="2" customFormat="1" ht="6.96" customHeight="1">
      <c r="A669" s="38"/>
      <c r="B669" s="66"/>
      <c r="C669" s="67"/>
      <c r="D669" s="67"/>
      <c r="E669" s="67"/>
      <c r="F669" s="67"/>
      <c r="G669" s="67"/>
      <c r="H669" s="67"/>
      <c r="I669" s="67"/>
      <c r="J669" s="67"/>
      <c r="K669" s="67"/>
      <c r="L669" s="44"/>
      <c r="M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</row>
  </sheetData>
  <sheetProtection sheet="1" autoFilter="0" formatColumns="0" formatRows="0" objects="1" scenarios="1" spinCount="100000" saltValue="QwxJiMsu1yRXX/E2CmGCKmvO2JlsCKjAFoyuUZC998ufb98vXlmC+8Awr5Q5/m94Qvsfzw9u2sff6Udh3kaZPw==" hashValue="xDFSHF/vblrz45+bTviDk/FHCfS9oDSFJG4cjG6mRknR9yNTytyf0CUqSZvWpEYkmgS6gRjPhCuK8jc3WW+ebQ==" algorithmName="SHA-512" password="CC35"/>
  <autoFilter ref="C129:K66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Suchanek</dc:creator>
  <cp:lastModifiedBy>Jan Suchanek</cp:lastModifiedBy>
  <dcterms:created xsi:type="dcterms:W3CDTF">2026-02-19T08:38:45Z</dcterms:created>
  <dcterms:modified xsi:type="dcterms:W3CDTF">2026-02-19T08:38:51Z</dcterms:modified>
</cp:coreProperties>
</file>